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dkp\JDKP\JDKPMain\Project\Liquidity Framework\Net Stable Funding Ratio\Policy Document (Final)\Final documents to RSA\"/>
    </mc:Choice>
  </mc:AlternateContent>
  <bookViews>
    <workbookView xWindow="0" yWindow="60" windowWidth="19440" windowHeight="6870" tabRatio="847"/>
  </bookViews>
  <sheets>
    <sheet name="Cover Sheet" sheetId="72" r:id="rId1"/>
    <sheet name="NSFR_Aggregate" sheetId="84" r:id="rId2"/>
  </sheets>
  <definedNames>
    <definedName name="Accounting" localSheetId="1">#REF!</definedName>
    <definedName name="Accounting">#REF!</definedName>
    <definedName name="adfaf">#REF!</definedName>
    <definedName name="ApprovalStatus" localSheetId="1">#REF!</definedName>
    <definedName name="ApprovalStatus">#REF!</definedName>
    <definedName name="BankType" localSheetId="1">#REF!</definedName>
    <definedName name="BankType">#REF!</definedName>
    <definedName name="BankTypeNumeric" localSheetId="1">#REF!</definedName>
    <definedName name="BankTypeNumeric">#REF!</definedName>
    <definedName name="Basel12" localSheetId="1">#REF!</definedName>
    <definedName name="Basel12">#REF!</definedName>
    <definedName name="CCROTC" localSheetId="1">#REF!</definedName>
    <definedName name="CCROTC">#REF!</definedName>
    <definedName name="CCRSFT" localSheetId="1">#REF!</definedName>
    <definedName name="CCRSFT">#REF!</definedName>
    <definedName name="CreditRisk" localSheetId="1">#REF!</definedName>
    <definedName name="CreditRisk">#REF!</definedName>
    <definedName name="CreditRiskEquity" localSheetId="1">#REF!</definedName>
    <definedName name="CreditRiskEquity">#REF!</definedName>
    <definedName name="dsads">#REF!</definedName>
    <definedName name="fsdfsdf">#REF!</definedName>
    <definedName name="Group" localSheetId="1">#REF!</definedName>
    <definedName name="Group">#REF!</definedName>
    <definedName name="LegalEntity" localSheetId="1">#REF!</definedName>
    <definedName name="LegalEntity">#REF!</definedName>
    <definedName name="OpRisk" localSheetId="1">#REF!</definedName>
    <definedName name="OpRisk">#REF!</definedName>
    <definedName name="PartialUseIrbCalc" localSheetId="1">#REF!</definedName>
    <definedName name="PartialUseIrbCalc">#REF!</definedName>
    <definedName name="_xlnm.Print_Area" localSheetId="0">'Cover Sheet'!$A$1:$G$18</definedName>
    <definedName name="_xlnm.Print_Area" localSheetId="1">NSFR_Aggregate!$A$1:$S$221</definedName>
    <definedName name="QNumeric100" localSheetId="1">#REF!</definedName>
    <definedName name="QNumeric100">#REF!</definedName>
    <definedName name="QNumeric3" localSheetId="1">#REF!</definedName>
    <definedName name="QNumeric3">#REF!</definedName>
    <definedName name="QNumeric5" localSheetId="1">#REF!</definedName>
    <definedName name="QNumeric5">#REF!</definedName>
    <definedName name="QNumeric6" localSheetId="1">#REF!</definedName>
    <definedName name="QNumeric6">#REF!</definedName>
    <definedName name="QNumericZ100" localSheetId="1">#REF!</definedName>
    <definedName name="QNumericZ100">#REF!</definedName>
    <definedName name="RegDesks" localSheetId="1">#REF!</definedName>
    <definedName name="RegDesks">#REF!</definedName>
    <definedName name="RiskClass" localSheetId="1">#REF!</definedName>
    <definedName name="RiskClass">#REF!</definedName>
    <definedName name="s">#REF!</definedName>
    <definedName name="sadfdfad">#REF!</definedName>
    <definedName name="SecuritisationHierarchy" localSheetId="1">#REF!</definedName>
    <definedName name="SecuritisationHierarchy">#REF!</definedName>
    <definedName name="UnitT" localSheetId="1">#REF!</definedName>
    <definedName name="UnitT">#REF!</definedName>
    <definedName name="UnitW" localSheetId="1">#REF!</definedName>
    <definedName name="UnitW">#REF!</definedName>
    <definedName name="YesNo" localSheetId="1">#REF!</definedName>
    <definedName name="YesNo">#REF!</definedName>
    <definedName name="YesNoNA" localSheetId="1">#REF!</definedName>
    <definedName name="YesNoNA">#REF!</definedName>
    <definedName name="Z_15489521_78C1_4B59_8BC9_AACD7EBC6362_.wvu.PrintArea" localSheetId="1" hidden="1">NSFR_Aggregate!#REF!</definedName>
    <definedName name="Z_53E8D147_A870_4F3F_BF63_24587CEF7636_.wvu.PrintArea" localSheetId="1" hidden="1">NSFR_Aggregate!#REF!</definedName>
    <definedName name="Z_53E8D147_A870_4F3F_BF63_24587CEF7636_.wvu.PrintTitles" localSheetId="1" hidden="1">NSFR_Aggregate!#REF!</definedName>
    <definedName name="Z_7608A575_AD39_4DFE_B654_965E0A886A86_.wvu.PrintArea" localSheetId="1" hidden="1">NSFR_Aggregate!#REF!</definedName>
  </definedNames>
  <calcPr calcId="162913"/>
</workbook>
</file>

<file path=xl/calcChain.xml><?xml version="1.0" encoding="utf-8"?>
<calcChain xmlns="http://schemas.openxmlformats.org/spreadsheetml/2006/main">
  <c r="H189" i="84" l="1"/>
  <c r="G189" i="84"/>
  <c r="F189" i="84"/>
  <c r="Q197" i="84"/>
  <c r="Q58" i="84"/>
  <c r="Q165" i="84"/>
  <c r="Q164" i="84"/>
  <c r="Q163" i="84"/>
  <c r="Q162" i="84"/>
  <c r="Q66" i="84"/>
  <c r="Q6" i="84"/>
  <c r="P186" i="84" l="1"/>
  <c r="Q186" i="84" s="1"/>
  <c r="S170" i="84" l="1"/>
  <c r="S169" i="84"/>
  <c r="S168" i="84"/>
  <c r="S167" i="84"/>
  <c r="S45" i="84" l="1"/>
  <c r="S44" i="84"/>
  <c r="S37" i="84"/>
  <c r="S36" i="84"/>
  <c r="S29" i="84"/>
  <c r="S28" i="84"/>
  <c r="S21" i="84"/>
  <c r="S20" i="84"/>
  <c r="S13" i="84"/>
  <c r="S12" i="84"/>
  <c r="P45" i="84"/>
  <c r="O45" i="84"/>
  <c r="N45" i="84"/>
  <c r="P44" i="84"/>
  <c r="O44" i="84"/>
  <c r="N44" i="84"/>
  <c r="H40" i="84"/>
  <c r="G40" i="84"/>
  <c r="F40" i="84"/>
  <c r="H32" i="84"/>
  <c r="G32" i="84"/>
  <c r="F32" i="84"/>
  <c r="H24" i="84"/>
  <c r="G24" i="84"/>
  <c r="F24" i="84"/>
  <c r="H16" i="84"/>
  <c r="G16" i="84"/>
  <c r="F16" i="84"/>
  <c r="H8" i="84"/>
  <c r="G8" i="84"/>
  <c r="F8" i="84"/>
  <c r="P37" i="84"/>
  <c r="O37" i="84"/>
  <c r="N37" i="84"/>
  <c r="P36" i="84"/>
  <c r="O36" i="84"/>
  <c r="N36" i="84"/>
  <c r="P29" i="84"/>
  <c r="O29" i="84"/>
  <c r="N29" i="84"/>
  <c r="P28" i="84"/>
  <c r="O28" i="84"/>
  <c r="N28" i="84"/>
  <c r="P21" i="84"/>
  <c r="O21" i="84"/>
  <c r="N21" i="84"/>
  <c r="P20" i="84"/>
  <c r="O20" i="84"/>
  <c r="N20" i="84"/>
  <c r="P13" i="84"/>
  <c r="O13" i="84"/>
  <c r="N13" i="84"/>
  <c r="P12" i="84"/>
  <c r="O12" i="84"/>
  <c r="N12" i="84"/>
  <c r="Q28" i="84" l="1"/>
  <c r="Q20" i="84"/>
  <c r="Q45" i="84"/>
  <c r="Q44" i="84"/>
  <c r="Q37" i="84"/>
  <c r="Q21" i="84"/>
  <c r="Q36" i="84"/>
  <c r="Q12" i="84"/>
  <c r="Q29" i="84"/>
  <c r="Q13" i="84"/>
  <c r="S165" i="84"/>
  <c r="S164" i="84"/>
  <c r="S163" i="84"/>
  <c r="S162" i="84"/>
  <c r="S6" i="84"/>
  <c r="S193" i="84" l="1"/>
  <c r="H217" i="84" l="1"/>
  <c r="S183" i="84"/>
  <c r="S184" i="84"/>
  <c r="H180" i="84"/>
  <c r="S180" i="84" s="1"/>
  <c r="S103" i="84"/>
  <c r="S102" i="84"/>
  <c r="S101" i="84"/>
  <c r="S100" i="84"/>
  <c r="H99" i="84"/>
  <c r="G99" i="84"/>
  <c r="F99" i="84"/>
  <c r="S7" i="84"/>
  <c r="S17" i="84"/>
  <c r="S50" i="84"/>
  <c r="S49" i="84"/>
  <c r="Q203" i="84" l="1"/>
  <c r="P184" i="84"/>
  <c r="Q184" i="84" s="1"/>
  <c r="P183" i="84"/>
  <c r="Q183" i="84" s="1"/>
  <c r="P103" i="84" l="1"/>
  <c r="O103" i="84"/>
  <c r="N103" i="84"/>
  <c r="P102" i="84"/>
  <c r="O102" i="84"/>
  <c r="N102" i="84"/>
  <c r="P101" i="84"/>
  <c r="O101" i="84"/>
  <c r="N101" i="84"/>
  <c r="P100" i="84"/>
  <c r="O100" i="84"/>
  <c r="N100" i="84"/>
  <c r="Q100" i="84" l="1"/>
  <c r="Q102" i="84"/>
  <c r="Q103" i="84"/>
  <c r="Q101" i="84"/>
  <c r="P17" i="84"/>
  <c r="O17" i="84"/>
  <c r="N17" i="84"/>
  <c r="Q17" i="84" l="1"/>
  <c r="G130" i="84"/>
  <c r="F130" i="84"/>
  <c r="N7" i="84" l="1"/>
  <c r="O7" i="84"/>
  <c r="H104" i="84" l="1"/>
  <c r="P108" i="84"/>
  <c r="P107" i="84"/>
  <c r="P106" i="84"/>
  <c r="P105" i="84"/>
  <c r="H179" i="84" l="1"/>
  <c r="S160" i="84" l="1"/>
  <c r="S159" i="84"/>
  <c r="S158" i="84"/>
  <c r="S157" i="84"/>
  <c r="O160" i="84"/>
  <c r="N160" i="84"/>
  <c r="O159" i="84"/>
  <c r="N159" i="84"/>
  <c r="O158" i="84"/>
  <c r="N158" i="84"/>
  <c r="O157" i="84"/>
  <c r="N157" i="84"/>
  <c r="Q157" i="84" l="1"/>
  <c r="Q159" i="84"/>
  <c r="Q158" i="84"/>
  <c r="Q160" i="84"/>
  <c r="S108" i="84"/>
  <c r="S107" i="84"/>
  <c r="S106" i="84"/>
  <c r="S105" i="84"/>
  <c r="S203" i="84"/>
  <c r="S202" i="84"/>
  <c r="Q202" i="84"/>
  <c r="S201" i="84"/>
  <c r="Q201" i="84"/>
  <c r="S200" i="84"/>
  <c r="Q200" i="84"/>
  <c r="S199" i="84"/>
  <c r="Q199" i="84"/>
  <c r="S198" i="84"/>
  <c r="Q198" i="84"/>
  <c r="S197" i="84"/>
  <c r="S192" i="84"/>
  <c r="P192" i="84"/>
  <c r="O192" i="84"/>
  <c r="N192" i="84"/>
  <c r="S191" i="84"/>
  <c r="P191" i="84"/>
  <c r="O191" i="84"/>
  <c r="N191" i="84"/>
  <c r="S190" i="84"/>
  <c r="P190" i="84"/>
  <c r="O190" i="84"/>
  <c r="N190" i="84"/>
  <c r="S188" i="84"/>
  <c r="N188" i="84"/>
  <c r="Q188" i="84" s="1"/>
  <c r="S185" i="84"/>
  <c r="P185" i="84"/>
  <c r="Q185" i="84" s="1"/>
  <c r="P180" i="84"/>
  <c r="Q180" i="84" s="1"/>
  <c r="S175" i="84"/>
  <c r="P175" i="84"/>
  <c r="Q175" i="84" s="1"/>
  <c r="S174" i="84"/>
  <c r="P174" i="84"/>
  <c r="Q174" i="84" s="1"/>
  <c r="S173" i="84"/>
  <c r="P173" i="84"/>
  <c r="Q173" i="84" s="1"/>
  <c r="S172" i="84"/>
  <c r="P172" i="84"/>
  <c r="Q172" i="84" s="1"/>
  <c r="H171" i="84"/>
  <c r="P170" i="84"/>
  <c r="Q170" i="84" s="1"/>
  <c r="P169" i="84"/>
  <c r="Q169" i="84" s="1"/>
  <c r="P168" i="84"/>
  <c r="Q168" i="84" s="1"/>
  <c r="P167" i="84"/>
  <c r="Q167" i="84" s="1"/>
  <c r="H166" i="84"/>
  <c r="P165" i="84"/>
  <c r="P164" i="84"/>
  <c r="P163" i="84"/>
  <c r="P162" i="84"/>
  <c r="H161" i="84"/>
  <c r="G156" i="84"/>
  <c r="F156" i="84"/>
  <c r="S155" i="84"/>
  <c r="P155" i="84"/>
  <c r="Q155" i="84" s="1"/>
  <c r="S154" i="84"/>
  <c r="P154" i="84"/>
  <c r="Q154" i="84" s="1"/>
  <c r="S153" i="84"/>
  <c r="P153" i="84"/>
  <c r="Q153" i="84" s="1"/>
  <c r="S152" i="84"/>
  <c r="P152" i="84"/>
  <c r="Q152" i="84" s="1"/>
  <c r="H151" i="84"/>
  <c r="S150" i="84"/>
  <c r="P150" i="84"/>
  <c r="Q150" i="84" s="1"/>
  <c r="S149" i="84"/>
  <c r="P149" i="84"/>
  <c r="Q149" i="84" s="1"/>
  <c r="S148" i="84"/>
  <c r="P148" i="84"/>
  <c r="Q148" i="84" s="1"/>
  <c r="S147" i="84"/>
  <c r="P147" i="84"/>
  <c r="Q147" i="84" s="1"/>
  <c r="H146" i="84"/>
  <c r="S145" i="84"/>
  <c r="P145" i="84"/>
  <c r="Q145" i="84" s="1"/>
  <c r="S144" i="84"/>
  <c r="P144" i="84"/>
  <c r="Q144" i="84" s="1"/>
  <c r="S143" i="84"/>
  <c r="P143" i="84"/>
  <c r="Q143" i="84" s="1"/>
  <c r="S142" i="84"/>
  <c r="P142" i="84"/>
  <c r="Q142" i="84" s="1"/>
  <c r="H141" i="84"/>
  <c r="S139" i="84"/>
  <c r="O139" i="84"/>
  <c r="N139" i="84"/>
  <c r="S138" i="84"/>
  <c r="O138" i="84"/>
  <c r="N138" i="84"/>
  <c r="S137" i="84"/>
  <c r="O137" i="84"/>
  <c r="N137" i="84"/>
  <c r="S136" i="84"/>
  <c r="O136" i="84"/>
  <c r="N136" i="84"/>
  <c r="G135" i="84"/>
  <c r="F135" i="84"/>
  <c r="S134" i="84"/>
  <c r="O134" i="84"/>
  <c r="N134" i="84"/>
  <c r="S133" i="84"/>
  <c r="O133" i="84"/>
  <c r="N133" i="84"/>
  <c r="S132" i="84"/>
  <c r="O132" i="84"/>
  <c r="N132" i="84"/>
  <c r="S131" i="84"/>
  <c r="O131" i="84"/>
  <c r="N131" i="84"/>
  <c r="S129" i="84"/>
  <c r="O129" i="84"/>
  <c r="N129" i="84"/>
  <c r="S128" i="84"/>
  <c r="O128" i="84"/>
  <c r="N128" i="84"/>
  <c r="S127" i="84"/>
  <c r="O127" i="84"/>
  <c r="N127" i="84"/>
  <c r="S126" i="84"/>
  <c r="O126" i="84"/>
  <c r="N126" i="84"/>
  <c r="G125" i="84"/>
  <c r="F125" i="84"/>
  <c r="S123" i="84"/>
  <c r="P123" i="84"/>
  <c r="O123" i="84"/>
  <c r="N123" i="84"/>
  <c r="S122" i="84"/>
  <c r="P122" i="84"/>
  <c r="O122" i="84"/>
  <c r="N122" i="84"/>
  <c r="S121" i="84"/>
  <c r="P121" i="84"/>
  <c r="O121" i="84"/>
  <c r="N121" i="84"/>
  <c r="S120" i="84"/>
  <c r="P120" i="84"/>
  <c r="O120" i="84"/>
  <c r="N120" i="84"/>
  <c r="H119" i="84"/>
  <c r="G119" i="84"/>
  <c r="F119" i="84"/>
  <c r="S118" i="84"/>
  <c r="P118" i="84"/>
  <c r="O118" i="84"/>
  <c r="N118" i="84"/>
  <c r="S117" i="84"/>
  <c r="P117" i="84"/>
  <c r="O117" i="84"/>
  <c r="N117" i="84"/>
  <c r="S116" i="84"/>
  <c r="P116" i="84"/>
  <c r="O116" i="84"/>
  <c r="N116" i="84"/>
  <c r="S115" i="84"/>
  <c r="P115" i="84"/>
  <c r="O115" i="84"/>
  <c r="N115" i="84"/>
  <c r="H114" i="84"/>
  <c r="G114" i="84"/>
  <c r="F114" i="84"/>
  <c r="S113" i="84"/>
  <c r="P113" i="84"/>
  <c r="O113" i="84"/>
  <c r="N113" i="84"/>
  <c r="S112" i="84"/>
  <c r="P112" i="84"/>
  <c r="O112" i="84"/>
  <c r="N112" i="84"/>
  <c r="S111" i="84"/>
  <c r="P111" i="84"/>
  <c r="O111" i="84"/>
  <c r="N111" i="84"/>
  <c r="S110" i="84"/>
  <c r="P110" i="84"/>
  <c r="O110" i="84"/>
  <c r="N110" i="84"/>
  <c r="H109" i="84"/>
  <c r="G109" i="84"/>
  <c r="F109" i="84"/>
  <c r="O108" i="84"/>
  <c r="N108" i="84"/>
  <c r="O107" i="84"/>
  <c r="N107" i="84"/>
  <c r="O106" i="84"/>
  <c r="N106" i="84"/>
  <c r="O105" i="84"/>
  <c r="N105" i="84"/>
  <c r="G104" i="84"/>
  <c r="F104" i="84"/>
  <c r="S98" i="84"/>
  <c r="P98" i="84"/>
  <c r="O98" i="84"/>
  <c r="N98" i="84"/>
  <c r="S97" i="84"/>
  <c r="P97" i="84"/>
  <c r="O97" i="84"/>
  <c r="N97" i="84"/>
  <c r="S96" i="84"/>
  <c r="P96" i="84"/>
  <c r="O96" i="84"/>
  <c r="N96" i="84"/>
  <c r="S95" i="84"/>
  <c r="P95" i="84"/>
  <c r="O95" i="84"/>
  <c r="N95" i="84"/>
  <c r="H94" i="84"/>
  <c r="G94" i="84"/>
  <c r="F94" i="84"/>
  <c r="S93" i="84"/>
  <c r="P93" i="84"/>
  <c r="Q93" i="84" s="1"/>
  <c r="S92" i="84"/>
  <c r="P92" i="84"/>
  <c r="Q92" i="84" s="1"/>
  <c r="S91" i="84"/>
  <c r="P91" i="84"/>
  <c r="Q91" i="84" s="1"/>
  <c r="S90" i="84"/>
  <c r="P90" i="84"/>
  <c r="Q90" i="84" s="1"/>
  <c r="H89" i="84"/>
  <c r="S88" i="84"/>
  <c r="P88" i="84"/>
  <c r="O88" i="84"/>
  <c r="N88" i="84"/>
  <c r="S87" i="84"/>
  <c r="P87" i="84"/>
  <c r="O87" i="84"/>
  <c r="N87" i="84"/>
  <c r="S86" i="84"/>
  <c r="P86" i="84"/>
  <c r="O86" i="84"/>
  <c r="N86" i="84"/>
  <c r="S85" i="84"/>
  <c r="P85" i="84"/>
  <c r="O85" i="84"/>
  <c r="N85" i="84"/>
  <c r="H84" i="84"/>
  <c r="G84" i="84"/>
  <c r="F84" i="84"/>
  <c r="S83" i="84"/>
  <c r="P83" i="84"/>
  <c r="O83" i="84"/>
  <c r="N83" i="84"/>
  <c r="S82" i="84"/>
  <c r="P82" i="84"/>
  <c r="O82" i="84"/>
  <c r="N82" i="84"/>
  <c r="S81" i="84"/>
  <c r="P81" i="84"/>
  <c r="O81" i="84"/>
  <c r="N81" i="84"/>
  <c r="S80" i="84"/>
  <c r="P80" i="84"/>
  <c r="O80" i="84"/>
  <c r="N80" i="84"/>
  <c r="H79" i="84"/>
  <c r="G79" i="84"/>
  <c r="F79" i="84"/>
  <c r="S78" i="84"/>
  <c r="P78" i="84"/>
  <c r="O78" i="84"/>
  <c r="N78" i="84"/>
  <c r="S77" i="84"/>
  <c r="P77" i="84"/>
  <c r="O77" i="84"/>
  <c r="N77" i="84"/>
  <c r="S76" i="84"/>
  <c r="P76" i="84"/>
  <c r="O76" i="84"/>
  <c r="N76" i="84"/>
  <c r="S75" i="84"/>
  <c r="P75" i="84"/>
  <c r="O75" i="84"/>
  <c r="N75" i="84"/>
  <c r="H74" i="84"/>
  <c r="G74" i="84"/>
  <c r="F74" i="84"/>
  <c r="S73" i="84"/>
  <c r="P73" i="84"/>
  <c r="O73" i="84"/>
  <c r="N73" i="84"/>
  <c r="S72" i="84"/>
  <c r="P72" i="84"/>
  <c r="O72" i="84"/>
  <c r="N72" i="84"/>
  <c r="S71" i="84"/>
  <c r="P71" i="84"/>
  <c r="O71" i="84"/>
  <c r="N71" i="84"/>
  <c r="S70" i="84"/>
  <c r="P70" i="84"/>
  <c r="O70" i="84"/>
  <c r="N70" i="84"/>
  <c r="H69" i="84"/>
  <c r="G69" i="84"/>
  <c r="F69" i="84"/>
  <c r="F66" i="84"/>
  <c r="S65" i="84"/>
  <c r="N65" i="84"/>
  <c r="Q65" i="84" s="1"/>
  <c r="N66" i="84" l="1"/>
  <c r="S66" i="84"/>
  <c r="Q121" i="84"/>
  <c r="Q133" i="84"/>
  <c r="Q111" i="84"/>
  <c r="Q139" i="84"/>
  <c r="Q87" i="84"/>
  <c r="Q98" i="84"/>
  <c r="Q107" i="84"/>
  <c r="Q105" i="84"/>
  <c r="Q76" i="84"/>
  <c r="Q191" i="84"/>
  <c r="Q75" i="84"/>
  <c r="Q190" i="84"/>
  <c r="Q120" i="84"/>
  <c r="Q132" i="84"/>
  <c r="Q73" i="84"/>
  <c r="Q77" i="84"/>
  <c r="Q110" i="84"/>
  <c r="Q112" i="84"/>
  <c r="Q134" i="84"/>
  <c r="Q137" i="84"/>
  <c r="Q108" i="84"/>
  <c r="Q128" i="84"/>
  <c r="Q88" i="84"/>
  <c r="Q82" i="84"/>
  <c r="Q117" i="84"/>
  <c r="Q126" i="84"/>
  <c r="Q115" i="84"/>
  <c r="Q81" i="84"/>
  <c r="Q71" i="84"/>
  <c r="Q86" i="84"/>
  <c r="Q129" i="84"/>
  <c r="Q138" i="84"/>
  <c r="Q122" i="84"/>
  <c r="Q85" i="84"/>
  <c r="Q83" i="84"/>
  <c r="Q96" i="84"/>
  <c r="Q116" i="84"/>
  <c r="Q123" i="84"/>
  <c r="Q192" i="84"/>
  <c r="Q113" i="84"/>
  <c r="Q70" i="84"/>
  <c r="Q72" i="84"/>
  <c r="Q80" i="84"/>
  <c r="Q95" i="84"/>
  <c r="Q118" i="84"/>
  <c r="Q127" i="84"/>
  <c r="Q136" i="84"/>
  <c r="Q78" i="84"/>
  <c r="Q97" i="84"/>
  <c r="Q106" i="84"/>
  <c r="Q131" i="84"/>
  <c r="H51" i="84" l="1"/>
  <c r="P51" i="84" s="1"/>
  <c r="P179" i="84" l="1"/>
  <c r="S179" i="84" s="1"/>
  <c r="S51" i="84"/>
  <c r="S53" i="84"/>
  <c r="P57" i="84"/>
  <c r="O57" i="84"/>
  <c r="N57" i="84"/>
  <c r="N55" i="84"/>
  <c r="Q55" i="84" s="1"/>
  <c r="P53" i="84"/>
  <c r="Q53" i="84" s="1"/>
  <c r="P52" i="84"/>
  <c r="Q52" i="84" s="1"/>
  <c r="S52" i="84"/>
  <c r="P47" i="84"/>
  <c r="O47" i="84"/>
  <c r="N47" i="84"/>
  <c r="P46" i="84"/>
  <c r="O46" i="84"/>
  <c r="N46" i="84"/>
  <c r="P41" i="84"/>
  <c r="O41" i="84"/>
  <c r="N41" i="84"/>
  <c r="P42" i="84"/>
  <c r="O42" i="84"/>
  <c r="N42" i="84"/>
  <c r="P39" i="84"/>
  <c r="O39" i="84"/>
  <c r="N39" i="84"/>
  <c r="P38" i="84"/>
  <c r="O38" i="84"/>
  <c r="N38" i="84"/>
  <c r="P33" i="84"/>
  <c r="O33" i="84"/>
  <c r="N33" i="84"/>
  <c r="P34" i="84"/>
  <c r="O34" i="84"/>
  <c r="N34" i="84"/>
  <c r="P31" i="84"/>
  <c r="O31" i="84"/>
  <c r="N31" i="84"/>
  <c r="P30" i="84"/>
  <c r="O30" i="84"/>
  <c r="N30" i="84"/>
  <c r="P25" i="84"/>
  <c r="O25" i="84"/>
  <c r="N25" i="84"/>
  <c r="P26" i="84"/>
  <c r="O26" i="84"/>
  <c r="N26" i="84"/>
  <c r="P23" i="84"/>
  <c r="O23" i="84"/>
  <c r="N23" i="84"/>
  <c r="P22" i="84"/>
  <c r="O22" i="84"/>
  <c r="N22" i="84"/>
  <c r="P18" i="84"/>
  <c r="O18" i="84"/>
  <c r="N18" i="84"/>
  <c r="P15" i="84"/>
  <c r="O15" i="84"/>
  <c r="N15" i="84"/>
  <c r="P14" i="84"/>
  <c r="O14" i="84"/>
  <c r="N14" i="84"/>
  <c r="P10" i="84"/>
  <c r="O10" i="84"/>
  <c r="N10" i="84"/>
  <c r="N9" i="84"/>
  <c r="O9" i="84"/>
  <c r="P9" i="84"/>
  <c r="P7" i="84"/>
  <c r="Q7" i="84" s="1"/>
  <c r="P6" i="84"/>
  <c r="Q179" i="84" l="1"/>
  <c r="Q34" i="84"/>
  <c r="Q18" i="84"/>
  <c r="Q33" i="84"/>
  <c r="Q26" i="84"/>
  <c r="Q42" i="84"/>
  <c r="Q10" i="84"/>
  <c r="Q15" i="84"/>
  <c r="Q31" i="84"/>
  <c r="Q47" i="84"/>
  <c r="Q57" i="84"/>
  <c r="Q22" i="84"/>
  <c r="Q38" i="84"/>
  <c r="Q25" i="84"/>
  <c r="Q41" i="84"/>
  <c r="Q23" i="84"/>
  <c r="Q39" i="84"/>
  <c r="Q14" i="84"/>
  <c r="Q30" i="84"/>
  <c r="Q46" i="84"/>
  <c r="S57" i="84" l="1"/>
  <c r="S55" i="84"/>
  <c r="S47" i="84"/>
  <c r="S46" i="84"/>
  <c r="S41" i="84"/>
  <c r="S42" i="84"/>
  <c r="S39" i="84"/>
  <c r="S38" i="84"/>
  <c r="S33" i="84"/>
  <c r="S34" i="84"/>
  <c r="S31" i="84"/>
  <c r="S30" i="84"/>
  <c r="S25" i="84"/>
  <c r="S26" i="84"/>
  <c r="S23" i="84" l="1"/>
  <c r="S22" i="84"/>
  <c r="S18" i="84"/>
  <c r="S15" i="84"/>
  <c r="S9" i="84"/>
  <c r="S10" i="84"/>
  <c r="S14" i="84"/>
  <c r="Q9" i="84" l="1"/>
  <c r="K217" i="84" l="1"/>
  <c r="G56" i="84" s="1"/>
  <c r="L217" i="84"/>
  <c r="H56" i="84" s="1"/>
  <c r="J217" i="84"/>
  <c r="F56" i="84" s="1"/>
  <c r="G217" i="84"/>
  <c r="P189" i="84"/>
  <c r="F217" i="84"/>
  <c r="O56" i="84" l="1"/>
  <c r="O189" i="84"/>
  <c r="N56" i="84"/>
  <c r="P56" i="84"/>
  <c r="S56" i="84"/>
  <c r="N189" i="84" l="1"/>
  <c r="Q189" i="84" s="1"/>
  <c r="Q205" i="84" s="1"/>
  <c r="S189" i="84"/>
  <c r="Q56" i="84"/>
  <c r="Q51" i="84" l="1"/>
  <c r="Q209" i="84" s="1"/>
  <c r="E15" i="72" l="1"/>
</calcChain>
</file>

<file path=xl/sharedStrings.xml><?xml version="1.0" encoding="utf-8"?>
<sst xmlns="http://schemas.openxmlformats.org/spreadsheetml/2006/main" count="364" uniqueCount="216">
  <si>
    <t>Reporting date</t>
  </si>
  <si>
    <t>Amount</t>
  </si>
  <si>
    <t xml:space="preserve"> BNP Paribas Malaysia Berhad</t>
  </si>
  <si>
    <t> Deutsche Bank (Malaysia) Berhad</t>
  </si>
  <si>
    <t> Citibank Berhad</t>
  </si>
  <si>
    <t> CIMB Bank Berhad</t>
  </si>
  <si>
    <t> Bank of China (Malaysia) Berhad</t>
  </si>
  <si>
    <t> Bangkok Bank Berhad</t>
  </si>
  <si>
    <t> AmBank (M) Berhad</t>
  </si>
  <si>
    <t> Alliance Bank Malaysia Berhad</t>
  </si>
  <si>
    <t>Email address</t>
  </si>
  <si>
    <t> Affin Bank Berhad</t>
  </si>
  <si>
    <t>Phone number</t>
  </si>
  <si>
    <t>---Select Name of Banking Institution---</t>
  </si>
  <si>
    <t>Person in charge</t>
  </si>
  <si>
    <t>Reporting level</t>
  </si>
  <si>
    <t>Name of banking institution</t>
  </si>
  <si>
    <t>A) Available stable funding</t>
  </si>
  <si>
    <t>ASF factor</t>
  </si>
  <si>
    <t>Calculated ASF</t>
  </si>
  <si>
    <t>&lt; 6 months</t>
  </si>
  <si>
    <t>≥ 6 months to &lt; 1 year</t>
  </si>
  <si>
    <t>≥1 year</t>
  </si>
  <si>
    <t>≥ 1 year</t>
  </si>
  <si>
    <t>Total ASF</t>
  </si>
  <si>
    <t>Derivative liabilities, gross of variation margin posted</t>
  </si>
  <si>
    <t>Trade date payables</t>
  </si>
  <si>
    <t>B) Required stable funding</t>
  </si>
  <si>
    <t>RSF factor</t>
  </si>
  <si>
    <t>RSF Factor btwn 6 months and 1 year</t>
  </si>
  <si>
    <t>RSF Factor ≥ 1 year</t>
  </si>
  <si>
    <t>Calculated RSF</t>
  </si>
  <si>
    <t>Calculated RSF btwn 6 months and 1 year</t>
  </si>
  <si>
    <t>Calculated RSF ≥ 1 year</t>
  </si>
  <si>
    <t>Calculated Total RSF</t>
  </si>
  <si>
    <t>Total RSF</t>
  </si>
  <si>
    <t>Unencumbered</t>
  </si>
  <si>
    <t>Derivative assets, gross of variation margin received</t>
  </si>
  <si>
    <t>Cash or other assets provided to contribute to the default fund of a CCP</t>
  </si>
  <si>
    <t>Items deducted from regulatory capital</t>
  </si>
  <si>
    <t>Trade date receivables</t>
  </si>
  <si>
    <t xml:space="preserve">RSF 
factor </t>
  </si>
  <si>
    <t>Calculated total RSF</t>
  </si>
  <si>
    <t>Guarantees and letters of credit unrelated to trade finance obligations</t>
  </si>
  <si>
    <t>Structured products</t>
  </si>
  <si>
    <t>Managed funds</t>
  </si>
  <si>
    <t>C) NSFR</t>
  </si>
  <si>
    <t>Net stable funding ratio</t>
  </si>
  <si>
    <t>NSFR derivative liabilities</t>
  </si>
  <si>
    <t>Interdependent liabilities</t>
  </si>
  <si>
    <t>Interdependent assets</t>
  </si>
  <si>
    <t>Interdependent assets and liabilities:</t>
  </si>
  <si>
    <t>1) On-balance sheet items</t>
  </si>
  <si>
    <t>2) Off-balance sheet items</t>
  </si>
  <si>
    <t> HSBC Bank Malaysia Berhad</t>
  </si>
  <si>
    <t> Hong Leong Bank Berhad</t>
  </si>
  <si>
    <t xml:space="preserve"> India International Bank (Malaysia) Berhad</t>
  </si>
  <si>
    <t> Industrial and Commercial Bank of China (Malaysia) Berhad</t>
  </si>
  <si>
    <t> J.P. Morgan Chase Bank Berhad</t>
  </si>
  <si>
    <t> Malayan Banking Berhad</t>
  </si>
  <si>
    <t> OCBC Bank (Malaysia) Berhad</t>
  </si>
  <si>
    <t> Public Bank Berhad</t>
  </si>
  <si>
    <t> RHB Bank Berhad</t>
  </si>
  <si>
    <t> Standard Chartered Bank Malaysia Berhad</t>
  </si>
  <si>
    <t xml:space="preserve"> Sumitomo Mitsui Banking Corporation Malaysia Berhad</t>
  </si>
  <si>
    <t> The Bank of Nova Scotia Berhad</t>
  </si>
  <si>
    <t xml:space="preserve"> Bank Islam Malaysia Berhad</t>
  </si>
  <si>
    <t xml:space="preserve"> Bank Muamalat Malaysia Berhad</t>
  </si>
  <si>
    <t xml:space="preserve"> Kuwait Finance House (Malaysia) Berhad</t>
  </si>
  <si>
    <t> KAF Investment Bank Berhad</t>
  </si>
  <si>
    <t> Kenanga Investment Bank Berhad</t>
  </si>
  <si>
    <t> MIDF Amanah Investment Bank Berhad</t>
  </si>
  <si>
    <t>Ratio</t>
  </si>
  <si>
    <t>NSFR at reporting level (Ringgit and all other currencies)</t>
  </si>
  <si>
    <t xml:space="preserve"> </t>
  </si>
  <si>
    <t>Total variation margin posted</t>
  </si>
  <si>
    <t xml:space="preserve"> Al Rajhi Banking &amp; Investment Corporation (Malaysia) Berhad</t>
  </si>
  <si>
    <t>D) Additional disclosure requirements for interdependent assets/liabilities</t>
  </si>
  <si>
    <r>
      <t>Interdependent assets</t>
    </r>
    <r>
      <rPr>
        <strike/>
        <sz val="10"/>
        <rFont val="Arial"/>
        <family val="2"/>
      </rPr>
      <t/>
    </r>
  </si>
  <si>
    <t>Derivatives</t>
  </si>
  <si>
    <t xml:space="preserve">Paragraph number in BNM NSFR </t>
  </si>
  <si>
    <t>Total initial margin receieved</t>
  </si>
  <si>
    <t>Funding from securities sold exclusively to retail and small business customers</t>
  </si>
  <si>
    <t>Secured funding</t>
  </si>
  <si>
    <t>Operational deposit</t>
  </si>
  <si>
    <t>Non-operational deposit</t>
  </si>
  <si>
    <t>Encumbered with a remaining period of &lt; 6 months</t>
  </si>
  <si>
    <t>Encumbered with a remaining period of ≥ 1 year</t>
  </si>
  <si>
    <t>Encumbered with a remaining period of ≥ 6 months to &lt; 1 year</t>
  </si>
  <si>
    <t>Cash variation margin</t>
  </si>
  <si>
    <t>Initial margin posted on behalf of a customer</t>
  </si>
  <si>
    <t>NSFR derivative assets</t>
  </si>
  <si>
    <t>Irrevocable and conditionally revocable credit and liquidity facilities</t>
  </si>
  <si>
    <t>Other assets</t>
  </si>
  <si>
    <t>Asset 2, Liability 2</t>
  </si>
  <si>
    <t>Asset 1, Liability 1</t>
  </si>
  <si>
    <t>Loans/financing with a residual maturity of &lt; 1 year to:</t>
  </si>
  <si>
    <r>
      <t xml:space="preserve">Loans/financing with a residual maturity of </t>
    </r>
    <r>
      <rPr>
        <sz val="10"/>
        <rFont val="Calibri"/>
        <family val="2"/>
      </rPr>
      <t>≥</t>
    </r>
    <r>
      <rPr>
        <sz val="10"/>
        <rFont val="Arial"/>
        <family val="2"/>
      </rPr>
      <t xml:space="preserve"> 1 year:</t>
    </r>
  </si>
  <si>
    <t>Defaulted securities and non-performing loans/financing</t>
  </si>
  <si>
    <t>Debt buy-back requests (including related conduits)</t>
  </si>
  <si>
    <t xml:space="preserve"> Mizuho Bank (Malaysia) Berhad</t>
  </si>
  <si>
    <t>Balances held in the Statutory Reserve Account</t>
  </si>
  <si>
    <t xml:space="preserve"> China Construction Bank (Malaysia) Berhad</t>
  </si>
  <si>
    <t>Other capital and liability categories</t>
  </si>
  <si>
    <t>All other assets not included in above categories that qualify for 100% RSF factor</t>
  </si>
  <si>
    <t>Trade finance-related obligations (including guarantees and letters of credit)</t>
  </si>
  <si>
    <t>Unconditionally revocable (i.e. uncommitted) credit and liquidity facilities</t>
  </si>
  <si>
    <t>Other unsecured funding</t>
  </si>
  <si>
    <t>Capital instruments not included above</t>
  </si>
  <si>
    <t>All other liability categories not included above</t>
  </si>
  <si>
    <t>Other central bank reserves</t>
  </si>
  <si>
    <t>Version 1.0</t>
  </si>
  <si>
    <t>Net Stable Funding Ratio</t>
  </si>
  <si>
    <t>Total amount of regulatory capital</t>
  </si>
  <si>
    <t>9.8(b), 9.12(b), 9.13(a)</t>
  </si>
  <si>
    <t>9.8(c), 9.9</t>
  </si>
  <si>
    <t>9.8(c), 9.10(a)</t>
  </si>
  <si>
    <t>9.8(c), 9.10(b)</t>
  </si>
  <si>
    <t>9.8(c), 9.12(b), 9.13(a)</t>
  </si>
  <si>
    <t>9.8(c), 9.12(a)</t>
  </si>
  <si>
    <t>9.8(c), 9.11</t>
  </si>
  <si>
    <t>9.13(c), 11.3</t>
  </si>
  <si>
    <t>Total variation margin received that does not meet the criteria in paragraph 11.6</t>
  </si>
  <si>
    <t>11.6, 11.7(a), 11.8</t>
  </si>
  <si>
    <t>11.7 (b), 11.8</t>
  </si>
  <si>
    <t>9.13(d)</t>
  </si>
  <si>
    <t>Cash currently held and immediately available to meet obligations</t>
  </si>
  <si>
    <t>10.12(a)</t>
  </si>
  <si>
    <t>10.12(b)</t>
  </si>
  <si>
    <t>10.15(a)</t>
  </si>
  <si>
    <t>10.15(b)</t>
  </si>
  <si>
    <t>10.16(a)</t>
  </si>
  <si>
    <t>10.16(b)</t>
  </si>
  <si>
    <t xml:space="preserve">10.16(c) </t>
  </si>
  <si>
    <t>10.16(d)</t>
  </si>
  <si>
    <t>10.16(e), 10.19(b)</t>
  </si>
  <si>
    <t>10.16(g)</t>
  </si>
  <si>
    <t>10.17(a)</t>
  </si>
  <si>
    <t>10.17(b)</t>
  </si>
  <si>
    <t>10.18(c)</t>
  </si>
  <si>
    <t>10.16(g), FN 13</t>
  </si>
  <si>
    <t>10.18(e)</t>
  </si>
  <si>
    <t>10.18(f)</t>
  </si>
  <si>
    <t>10.19(a), 11.6</t>
  </si>
  <si>
    <t>Derivative liabilities</t>
  </si>
  <si>
    <t>10.12(e)</t>
  </si>
  <si>
    <r>
      <t xml:space="preserve">Unencumbered assets receive </t>
    </r>
    <r>
      <rPr>
        <sz val="10"/>
        <rFont val="Calibri"/>
        <family val="2"/>
      </rPr>
      <t>≤</t>
    </r>
    <r>
      <rPr>
        <sz val="10"/>
        <rFont val="Arial"/>
        <family val="2"/>
      </rPr>
      <t xml:space="preserve"> 85% RSF factor </t>
    </r>
  </si>
  <si>
    <t>Unencumbered assets receive 100% RSF factor</t>
  </si>
  <si>
    <t>10.18(a)(i)</t>
  </si>
  <si>
    <t>10.18(b)</t>
  </si>
  <si>
    <t>10.12(d)</t>
  </si>
  <si>
    <t>10.19(b)</t>
  </si>
  <si>
    <t>11.1, 11.2, 11.9</t>
  </si>
  <si>
    <t>11.3, 11.9</t>
  </si>
  <si>
    <t>11.4, 11.5, 11.9</t>
  </si>
  <si>
    <t>11.6, 11.9</t>
  </si>
  <si>
    <t>Consolidated</t>
  </si>
  <si>
    <t>10.15(c), 10.16(f), 10.19(b)</t>
  </si>
  <si>
    <t>10.18(a)</t>
  </si>
  <si>
    <t>10.18(a), FN 14</t>
  </si>
  <si>
    <t xml:space="preserve"> MBSB Bank Berhad</t>
  </si>
  <si>
    <t xml:space="preserve"> MUFG Bank (Malaysia) Berhad</t>
  </si>
  <si>
    <t xml:space="preserve"> Bank of America Malaysia Berhad</t>
  </si>
  <si>
    <t xml:space="preserve"> United Overseas Bank (Malaysia) Bhd.</t>
  </si>
  <si>
    <r>
      <t xml:space="preserve">NSFR </t>
    </r>
    <r>
      <rPr>
        <b/>
        <sz val="20"/>
        <rFont val="Calibri"/>
        <family val="2"/>
      </rPr>
      <t xml:space="preserve">− </t>
    </r>
    <r>
      <rPr>
        <b/>
        <sz val="20"/>
        <rFont val="Arial"/>
        <family val="2"/>
      </rPr>
      <t>Aggregated currency</t>
    </r>
  </si>
  <si>
    <t>Issued on: 31 July 2019</t>
  </si>
  <si>
    <t>9.8(c), 9.12(b), 9.13(a), 9.13(b)</t>
  </si>
  <si>
    <t>10.12(c), 10.16(f), 10.19(b)</t>
  </si>
  <si>
    <t>10.14, 10.16(f), 10.19(b)</t>
  </si>
  <si>
    <t>Entity</t>
  </si>
  <si>
    <t>Exceptional central bank liquidity operations</t>
  </si>
  <si>
    <t>Non-financial entities, of which:</t>
  </si>
  <si>
    <t>Central bank reserves, of which:</t>
  </si>
  <si>
    <t>Level 1 HQLA, excluding assets that receive a 0% RSF, of which:</t>
  </si>
  <si>
    <t>Level 2A HQLA, of which:</t>
  </si>
  <si>
    <t>Initial margin posted, of which:</t>
  </si>
  <si>
    <t>Physical traded commodities including gold, of which:</t>
  </si>
  <si>
    <t>Other exchange-traded equities, of which:</t>
  </si>
  <si>
    <t>Other performing loans/financing, of which:</t>
  </si>
  <si>
    <t>Other loans/financing that would qualify for a ≤ 35% risk weight under the standardised approach for credit risk, of which:</t>
  </si>
  <si>
    <r>
      <t xml:space="preserve">Residential mortgages that would qualify for a </t>
    </r>
    <r>
      <rPr>
        <sz val="10"/>
        <rFont val="Calibri"/>
        <family val="2"/>
      </rPr>
      <t>≤</t>
    </r>
    <r>
      <rPr>
        <sz val="10"/>
        <rFont val="Arial"/>
        <family val="2"/>
      </rPr>
      <t xml:space="preserve"> 35% risk weight under the standardised approach for credit risk, of which:</t>
    </r>
  </si>
  <si>
    <t>Retail and small business customers, of which:</t>
  </si>
  <si>
    <t>Sovereigns, PSEs and MDBs, of which:</t>
  </si>
  <si>
    <t>Other claims on financial entities, of which:</t>
  </si>
  <si>
    <t>Operational deposits held at financial institutions, of which:</t>
  </si>
  <si>
    <t>Loans/financing to financial entities secured by Level 1 HQLA that can freely rehypothecated for the life of the loan/financing, of which the collateral:</t>
  </si>
  <si>
    <t>Other claims on central banks, of which:</t>
  </si>
  <si>
    <t>Debt securities issued or explicitly guaranteed by sovereigns and central banks, rated BBB- to BBB+, of which:</t>
  </si>
  <si>
    <t>Debt securities issued by non-financial corporates, denominated in Ringgit and 
rated A- to A+, of which:</t>
  </si>
  <si>
    <t>Common equity shares, of which:</t>
  </si>
  <si>
    <t>Level 2B HQLA, excluding assets that receive a 15% RSF, of which:</t>
  </si>
  <si>
    <t>Debt securities issued by non-financial corporates, rated AA- to AA+, of which:</t>
  </si>
  <si>
    <t>Instructions</t>
  </si>
  <si>
    <t>9.8(a)</t>
  </si>
  <si>
    <t>"Stable" demand and term deposits</t>
  </si>
  <si>
    <t>"Less stable" demand and term deposits</t>
  </si>
  <si>
    <t>Non-HQLA instruments with a residual maturity of &lt; 1 year, of which:</t>
  </si>
  <si>
    <r>
      <t xml:space="preserve">Non-HQLA debt securities with a residual maturity of </t>
    </r>
    <r>
      <rPr>
        <sz val="10"/>
        <rFont val="Calibri"/>
        <family val="2"/>
      </rPr>
      <t>≥</t>
    </r>
    <r>
      <rPr>
        <sz val="10"/>
        <rFont val="Arial"/>
        <family val="2"/>
      </rPr>
      <t xml:space="preserve"> 1 year, of which:</t>
    </r>
  </si>
  <si>
    <t>10.18(d)</t>
  </si>
  <si>
    <t>1.
2.
3.
4.
5.</t>
  </si>
  <si>
    <r>
      <t xml:space="preserve">Please refer to the policy document on </t>
    </r>
    <r>
      <rPr>
        <i/>
        <sz val="12"/>
        <rFont val="Arial"/>
        <family val="2"/>
      </rPr>
      <t xml:space="preserve">Net Stable Funding Ratio </t>
    </r>
    <r>
      <rPr>
        <sz val="12"/>
        <rFont val="Arial"/>
        <family val="2"/>
      </rPr>
      <t>in filling up this reporting template.
Each banking group is only required to submit one NSFR position (i.e. banking group at the consolidated level), unless otherwise specified.
All amounts must be reported in thousands ('000) of Ringgit Malaysia.
All cells shaded in yellow must be filled.
The reporting forms include pre-programmed formulae for ease of computation. Banking institutions must not tamper with the reporting forms in any way either by adding rows, columns or changing the formulae of the cells, unless otherwise specified.</t>
    </r>
  </si>
  <si>
    <t>Retail and small business customers:</t>
  </si>
  <si>
    <t>Unrestricted investment account, of which:</t>
  </si>
  <si>
    <t>Other investment accounts</t>
  </si>
  <si>
    <t>9.8(c), 9.11,13.10</t>
  </si>
  <si>
    <t>9.8(c), 9.12(b), 9.13(a),13.10</t>
  </si>
  <si>
    <t>Non-financial entities:</t>
  </si>
  <si>
    <t>Sovereigns/PSEs/MDBs:</t>
  </si>
  <si>
    <t>Central banks:</t>
  </si>
  <si>
    <t>Financial entities:</t>
  </si>
  <si>
    <t>BNM/RH/PD 029-40</t>
  </si>
  <si>
    <t>Other unsecured and secured funding</t>
  </si>
  <si>
    <t>9.8(c), 9.10(b),13.10</t>
  </si>
  <si>
    <t>9.8(c), 9.10(c)</t>
  </si>
  <si>
    <t>Unrestricted Investment Account (UA) funds fully invested in liquid assets</t>
  </si>
  <si>
    <t>The fund is at least 75% invested in low-risk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</si>
</sst>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_-;\-* #,##0_-;_-* &quot;-&quot;_-;_-@_-"/>
    <numFmt numFmtId="165" formatCode="_-* #,##0.00_-;\-* #,##0.00_-;_-* &quot;-&quot;??_-;_-@_-"/>
    <numFmt numFmtId="166" formatCode="_-&quot;Sfr.&quot;* #,##0_-;\-&quot;Sfr.&quot;* #,##0_-;_-&quot;Sfr.&quot;* &quot;-&quot;_-;_-@_-"/>
    <numFmt numFmtId="167" formatCode="_-&quot;Sfr.&quot;* #,##0.00_-;\-&quot;Sfr.&quot;* #,##0.00_-;_-&quot;Sfr.&quot;* &quot;-&quot;??_-;_-@_-"/>
    <numFmt numFmtId="168" formatCode="0.0"/>
    <numFmt numFmtId="169" formatCode="0.00000"/>
    <numFmt numFmtId="170" formatCode="0.0000"/>
    <numFmt numFmtId="171" formatCode="0.0000%"/>
    <numFmt numFmtId="172" formatCode="yyyy\-mm\-dd;@"/>
    <numFmt numFmtId="173" formatCode="[&gt;0]General"/>
    <numFmt numFmtId="174" formatCode="&quot;Yes&quot;;[Red]&quot;No&quot;"/>
    <numFmt numFmtId="175" formatCode="0.0%"/>
    <numFmt numFmtId="176" formatCode="[$-F800]dddd\,\ mmmm\ dd\,\ yyyy"/>
  </numFmts>
  <fonts count="43" x14ac:knownFonts="1">
    <font>
      <sz val="10"/>
      <name val="Segoe UI"/>
      <family val="2"/>
    </font>
    <font>
      <sz val="11"/>
      <color theme="1"/>
      <name val="Calibri"/>
      <family val="2"/>
      <scheme val="minor"/>
    </font>
    <font>
      <sz val="11"/>
      <color theme="1"/>
      <name val="Calibri"/>
      <family val="2"/>
      <scheme val="minor"/>
    </font>
    <font>
      <sz val="11"/>
      <color theme="1"/>
      <name val="Arial"/>
      <family val="2"/>
    </font>
    <font>
      <sz val="10"/>
      <name val="Arial"/>
      <family val="2"/>
    </font>
    <font>
      <b/>
      <sz val="12"/>
      <name val="Arial"/>
      <family val="2"/>
    </font>
    <font>
      <b/>
      <sz val="10"/>
      <name val="Arial"/>
      <family val="2"/>
    </font>
    <font>
      <b/>
      <sz val="18"/>
      <color theme="3"/>
      <name val="Cambria"/>
      <family val="2"/>
      <scheme val="major"/>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b/>
      <sz val="11"/>
      <color theme="1"/>
      <name val="Arial"/>
      <family val="2"/>
    </font>
    <font>
      <sz val="10"/>
      <color rgb="FFAA322F"/>
      <name val="Arial"/>
      <family val="2"/>
    </font>
    <font>
      <sz val="11"/>
      <color theme="0"/>
      <name val="Arial"/>
      <family val="2"/>
    </font>
    <font>
      <b/>
      <sz val="20"/>
      <name val="Segoe UI"/>
      <family val="2"/>
    </font>
    <font>
      <b/>
      <sz val="13"/>
      <name val="Segoe UI"/>
      <family val="2"/>
    </font>
    <font>
      <b/>
      <sz val="13"/>
      <color theme="3"/>
      <name val="Arial"/>
      <family val="2"/>
    </font>
    <font>
      <sz val="11"/>
      <color theme="0"/>
      <name val="Calibri"/>
      <family val="2"/>
      <scheme val="minor"/>
    </font>
    <font>
      <b/>
      <sz val="20"/>
      <name val="Arial"/>
      <family val="2"/>
    </font>
    <font>
      <b/>
      <sz val="13"/>
      <color theme="3"/>
      <name val="Calibri"/>
      <family val="2"/>
      <scheme val="minor"/>
    </font>
    <font>
      <sz val="12"/>
      <name val="Arial"/>
      <family val="2"/>
    </font>
    <font>
      <b/>
      <u/>
      <sz val="12"/>
      <name val="Arial"/>
      <family val="2"/>
    </font>
    <font>
      <b/>
      <sz val="15"/>
      <color theme="3"/>
      <name val="Calibri"/>
      <family val="2"/>
      <scheme val="minor"/>
    </font>
    <font>
      <b/>
      <sz val="15"/>
      <name val="Arial"/>
      <family val="2"/>
    </font>
    <font>
      <b/>
      <sz val="12"/>
      <color rgb="FFFF0000"/>
      <name val="Arial"/>
      <family val="2"/>
    </font>
    <font>
      <sz val="10"/>
      <name val="Segoe UI"/>
      <family val="2"/>
    </font>
    <font>
      <b/>
      <sz val="10"/>
      <name val="Segoe UI"/>
      <family val="2"/>
    </font>
    <font>
      <sz val="10"/>
      <color rgb="FFFF0000"/>
      <name val="Arial"/>
      <family val="2"/>
    </font>
    <font>
      <sz val="10"/>
      <color indexed="8"/>
      <name val="Arial"/>
      <family val="2"/>
    </font>
    <font>
      <strike/>
      <sz val="10"/>
      <name val="Arial"/>
      <family val="2"/>
    </font>
    <font>
      <i/>
      <sz val="12"/>
      <name val="Arial"/>
      <family val="2"/>
    </font>
    <font>
      <b/>
      <sz val="10"/>
      <color rgb="FFFF0000"/>
      <name val="Arial"/>
      <family val="2"/>
    </font>
    <font>
      <sz val="10"/>
      <name val="Calibri"/>
      <family val="2"/>
    </font>
    <font>
      <b/>
      <sz val="20"/>
      <name val="Calibri"/>
      <family val="2"/>
    </font>
    <font>
      <sz val="10"/>
      <color theme="0"/>
      <name val="Arial"/>
      <family val="2"/>
    </font>
    <font>
      <sz val="10"/>
      <color theme="1"/>
      <name val="Arial"/>
      <family val="2"/>
    </font>
  </fonts>
  <fills count="51">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D5D6D2"/>
        <bgColor indexed="64"/>
      </patternFill>
    </fill>
    <fill>
      <patternFill patternType="solid">
        <fgColor theme="6" tint="0.59996337778862885"/>
        <bgColor indexed="64"/>
      </patternFill>
    </fill>
    <fill>
      <patternFill patternType="solid">
        <fgColor theme="5" tint="0.39994506668294322"/>
        <bgColor indexed="64"/>
      </patternFill>
    </fill>
    <fill>
      <patternFill patternType="solid">
        <fgColor theme="5" tint="0.39994506668294322"/>
        <bgColor indexed="4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C72"/>
        <bgColor indexed="64"/>
      </patternFill>
    </fill>
    <fill>
      <patternFill patternType="solid">
        <fgColor rgb="FFFFEC72"/>
        <bgColor indexed="45"/>
      </patternFill>
    </fill>
    <fill>
      <patternFill patternType="solid">
        <fgColor rgb="FFEAA121"/>
        <bgColor indexed="64"/>
      </patternFill>
    </fill>
    <fill>
      <patternFill patternType="solid">
        <fgColor rgb="FFD8E4BC"/>
        <bgColor indexed="64"/>
      </patternFill>
    </fill>
    <fill>
      <patternFill patternType="solid">
        <fgColor indexed="13"/>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EC72"/>
        <bgColor rgb="FF000000"/>
      </patternFill>
    </fill>
    <fill>
      <patternFill patternType="solid">
        <fgColor theme="3" tint="0.79998168889431442"/>
        <bgColor indexed="64"/>
      </patternFill>
    </fill>
    <fill>
      <patternFill patternType="solid">
        <fgColor theme="0"/>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CBDBC"/>
      </left>
      <right style="thin">
        <color rgb="FFBCBDBC"/>
      </right>
      <top style="thin">
        <color indexed="64"/>
      </top>
      <bottom style="thin">
        <color indexed="64"/>
      </bottom>
      <diagonal/>
    </border>
    <border>
      <left style="thin">
        <color rgb="FFBCBDBC"/>
      </left>
      <right style="thin">
        <color rgb="FFBCBDBC"/>
      </right>
      <top style="thin">
        <color rgb="FFBCBDBC"/>
      </top>
      <bottom style="thin">
        <color rgb="FFBCBDBC"/>
      </bottom>
      <diagonal/>
    </border>
    <border>
      <left/>
      <right/>
      <top/>
      <bottom style="thick">
        <color theme="4" tint="0.499984740745262"/>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BCBDBC"/>
      </right>
      <top style="thin">
        <color indexed="64"/>
      </top>
      <bottom style="thin">
        <color indexed="64"/>
      </bottom>
      <diagonal/>
    </border>
    <border>
      <left style="thin">
        <color rgb="FFBCBDBC"/>
      </left>
      <right style="thin">
        <color indexed="64"/>
      </right>
      <top style="thin">
        <color indexed="64"/>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style="thin">
        <color indexed="64"/>
      </right>
      <top/>
      <bottom/>
      <diagonal/>
    </border>
    <border>
      <left style="thin">
        <color indexed="64"/>
      </left>
      <right style="thin">
        <color theme="0"/>
      </right>
      <top/>
      <bottom/>
      <diagonal/>
    </border>
    <border>
      <left/>
      <right/>
      <top style="thin">
        <color theme="0"/>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indexed="64"/>
      </top>
      <bottom style="thin">
        <color indexed="64"/>
      </bottom>
      <diagonal/>
    </border>
    <border>
      <left style="thin">
        <color theme="0"/>
      </left>
      <right/>
      <top/>
      <bottom/>
      <diagonal/>
    </border>
    <border>
      <left/>
      <right style="thin">
        <color theme="0"/>
      </right>
      <top style="thin">
        <color indexed="64"/>
      </top>
      <bottom/>
      <diagonal/>
    </border>
    <border>
      <left/>
      <right/>
      <top style="thin">
        <color indexed="64"/>
      </top>
      <bottom style="thin">
        <color theme="0"/>
      </bottom>
      <diagonal/>
    </border>
    <border>
      <left style="thin">
        <color theme="0"/>
      </left>
      <right style="thin">
        <color indexed="64"/>
      </right>
      <top/>
      <bottom/>
      <diagonal/>
    </border>
    <border>
      <left style="thin">
        <color theme="0"/>
      </left>
      <right/>
      <top style="thin">
        <color indexed="64"/>
      </top>
      <bottom/>
      <diagonal/>
    </border>
    <border>
      <left style="thin">
        <color theme="0"/>
      </left>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bottom style="thin">
        <color indexed="64"/>
      </bottom>
      <diagonal/>
    </border>
  </borders>
  <cellStyleXfs count="129">
    <xf numFmtId="0" fontId="0" fillId="6" borderId="0">
      <alignment vertical="center"/>
    </xf>
    <xf numFmtId="3" fontId="19" fillId="6" borderId="1" applyProtection="0">
      <alignment horizontal="right" vertical="center"/>
    </xf>
    <xf numFmtId="0" fontId="4" fillId="6" borderId="1">
      <alignment horizontal="center" vertical="center"/>
    </xf>
    <xf numFmtId="0" fontId="4" fillId="13" borderId="1" applyNumberFormat="0" applyFont="0" applyBorder="0">
      <alignment horizontal="center" vertical="center"/>
    </xf>
    <xf numFmtId="0" fontId="21" fillId="2" borderId="2" applyNumberFormat="0" applyFill="0" applyBorder="0" applyAlignment="0" applyProtection="0">
      <alignment horizontal="left"/>
    </xf>
    <xf numFmtId="0" fontId="6" fillId="6" borderId="3" applyFont="0" applyBorder="0">
      <alignment horizontal="center" wrapText="1"/>
    </xf>
    <xf numFmtId="3" fontId="4" fillId="43" borderId="20" applyFont="0" applyProtection="0">
      <alignment horizontal="right" vertical="center"/>
    </xf>
    <xf numFmtId="10" fontId="4" fillId="43" borderId="20" applyFont="0" applyProtection="0">
      <alignment horizontal="right" vertical="center"/>
    </xf>
    <xf numFmtId="9" fontId="4" fillId="43" borderId="20" applyFont="0" applyProtection="0">
      <alignment horizontal="right" vertical="center"/>
    </xf>
    <xf numFmtId="0" fontId="4" fillId="43" borderId="20" applyNumberFormat="0" applyFont="0" applyProtection="0">
      <alignment horizontal="left" vertical="center"/>
    </xf>
    <xf numFmtId="172" fontId="4" fillId="41" borderId="20" applyFont="0">
      <alignment vertical="center"/>
      <protection locked="0"/>
    </xf>
    <xf numFmtId="3" fontId="4" fillId="41" borderId="20" applyFont="0">
      <alignment horizontal="right" vertical="center"/>
      <protection locked="0"/>
    </xf>
    <xf numFmtId="168" fontId="4" fillId="41" borderId="20" applyFont="0">
      <alignment horizontal="right" vertical="center"/>
      <protection locked="0"/>
    </xf>
    <xf numFmtId="170" fontId="4" fillId="42" borderId="20" applyFont="0">
      <alignment vertical="center"/>
      <protection locked="0"/>
    </xf>
    <xf numFmtId="10" fontId="4" fillId="41" borderId="20" applyFont="0">
      <alignment horizontal="right" vertical="center"/>
      <protection locked="0"/>
    </xf>
    <xf numFmtId="9" fontId="4" fillId="41" borderId="20" applyFont="0">
      <alignment horizontal="right" vertical="center"/>
      <protection locked="0"/>
    </xf>
    <xf numFmtId="171" fontId="4" fillId="41" borderId="20" applyFont="0">
      <alignment horizontal="right" vertical="center"/>
      <protection locked="0"/>
    </xf>
    <xf numFmtId="175" fontId="4" fillId="41" borderId="20" applyFont="0">
      <alignment horizontal="right" vertical="center"/>
      <protection locked="0"/>
    </xf>
    <xf numFmtId="0" fontId="4" fillId="41" borderId="20" applyFont="0">
      <alignment horizontal="center" vertical="center" wrapText="1"/>
      <protection locked="0"/>
    </xf>
    <xf numFmtId="49" fontId="4" fillId="41" borderId="20" applyFont="0">
      <alignment vertical="center"/>
      <protection locked="0"/>
    </xf>
    <xf numFmtId="3" fontId="4" fillId="14" borderId="20" applyFont="0">
      <alignment horizontal="right" vertical="center"/>
      <protection locked="0"/>
    </xf>
    <xf numFmtId="168" fontId="4" fillId="14" borderId="20" applyFont="0">
      <alignment horizontal="right" vertical="center"/>
      <protection locked="0"/>
    </xf>
    <xf numFmtId="10" fontId="4" fillId="14" borderId="20" applyFont="0">
      <alignment horizontal="right" vertical="center"/>
      <protection locked="0"/>
    </xf>
    <xf numFmtId="9" fontId="4" fillId="14" borderId="20" applyFont="0">
      <alignment horizontal="right" vertical="center"/>
      <protection locked="0"/>
    </xf>
    <xf numFmtId="171" fontId="4" fillId="14" borderId="20" applyFont="0">
      <alignment horizontal="right" vertical="center"/>
      <protection locked="0"/>
    </xf>
    <xf numFmtId="175" fontId="4" fillId="14" borderId="20" applyFont="0">
      <alignment horizontal="right" vertical="center"/>
      <protection locked="0"/>
    </xf>
    <xf numFmtId="0" fontId="4" fillId="14" borderId="20" applyFont="0">
      <alignment horizontal="center" vertical="center" wrapText="1"/>
      <protection locked="0"/>
    </xf>
    <xf numFmtId="0" fontId="4" fillId="14" borderId="20" applyNumberFormat="0" applyFont="0">
      <alignment horizontal="center" vertical="center" wrapText="1"/>
      <protection locked="0"/>
    </xf>
    <xf numFmtId="3" fontId="4" fillId="3" borderId="1" applyFont="0">
      <alignment horizontal="right" vertical="center"/>
      <protection locked="0"/>
    </xf>
    <xf numFmtId="174" fontId="4" fillId="6" borderId="1" applyFont="0">
      <alignment horizontal="center" vertical="center"/>
    </xf>
    <xf numFmtId="3" fontId="4" fillId="6" borderId="1" applyFont="0">
      <alignment horizontal="right" vertical="center"/>
    </xf>
    <xf numFmtId="169" fontId="4" fillId="6" borderId="1" applyFont="0">
      <alignment horizontal="right" vertical="center"/>
    </xf>
    <xf numFmtId="168" fontId="4" fillId="6" borderId="1" applyFont="0">
      <alignment horizontal="right" vertical="center"/>
    </xf>
    <xf numFmtId="10" fontId="4" fillId="6" borderId="1" applyFont="0">
      <alignment horizontal="right" vertical="center"/>
    </xf>
    <xf numFmtId="9" fontId="4" fillId="6" borderId="1" applyFont="0">
      <alignment horizontal="right" vertical="center"/>
    </xf>
    <xf numFmtId="173" fontId="4" fillId="6" borderId="1" applyFont="0">
      <alignment horizontal="center" vertical="center" wrapText="1"/>
    </xf>
    <xf numFmtId="172" fontId="4" fillId="4" borderId="1" applyFont="0">
      <alignment vertical="center"/>
    </xf>
    <xf numFmtId="1" fontId="4" fillId="4" borderId="1" applyFont="0">
      <alignment horizontal="right" vertical="center"/>
    </xf>
    <xf numFmtId="170" fontId="4" fillId="4" borderId="1" applyFont="0">
      <alignment vertical="center"/>
    </xf>
    <xf numFmtId="9" fontId="4" fillId="4" borderId="1" applyFont="0">
      <alignment horizontal="right" vertical="center"/>
    </xf>
    <xf numFmtId="171" fontId="4" fillId="4" borderId="1" applyFont="0">
      <alignment horizontal="right" vertical="center"/>
    </xf>
    <xf numFmtId="10" fontId="4" fillId="4" borderId="1" applyFont="0">
      <alignment horizontal="right" vertical="center"/>
    </xf>
    <xf numFmtId="0" fontId="4" fillId="4" borderId="1" applyFont="0">
      <alignment horizontal="center" vertical="center" wrapText="1"/>
    </xf>
    <xf numFmtId="49" fontId="4" fillId="4" borderId="1" applyFont="0">
      <alignment vertical="center"/>
    </xf>
    <xf numFmtId="170" fontId="4" fillId="5" borderId="1" applyFont="0">
      <alignment vertical="center"/>
    </xf>
    <xf numFmtId="9" fontId="4" fillId="5" borderId="1" applyFont="0">
      <alignment horizontal="right" vertical="center"/>
    </xf>
    <xf numFmtId="172" fontId="4" fillId="16" borderId="1">
      <alignment vertical="center"/>
    </xf>
    <xf numFmtId="170" fontId="4" fillId="15" borderId="1" applyFont="0">
      <alignment horizontal="right" vertical="center"/>
    </xf>
    <xf numFmtId="1" fontId="4" fillId="15" borderId="1" applyFont="0">
      <alignment horizontal="right" vertical="center"/>
    </xf>
    <xf numFmtId="170" fontId="4" fillId="15" borderId="1" applyFont="0">
      <alignment vertical="center"/>
    </xf>
    <xf numFmtId="168" fontId="4" fillId="15" borderId="1" applyFont="0">
      <alignment vertical="center"/>
    </xf>
    <xf numFmtId="10" fontId="4" fillId="15" borderId="1" applyFont="0">
      <alignment horizontal="right" vertical="center"/>
    </xf>
    <xf numFmtId="9" fontId="4" fillId="15" borderId="1" applyFont="0">
      <alignment horizontal="right" vertical="center"/>
    </xf>
    <xf numFmtId="171" fontId="4" fillId="15" borderId="1" applyFont="0">
      <alignment horizontal="right" vertical="center"/>
    </xf>
    <xf numFmtId="10" fontId="4" fillId="15" borderId="4" applyFont="0">
      <alignment horizontal="right" vertical="center"/>
    </xf>
    <xf numFmtId="0" fontId="4" fillId="15" borderId="1" applyFont="0">
      <alignment horizontal="center" vertical="center" wrapText="1"/>
    </xf>
    <xf numFmtId="49" fontId="4" fillId="15" borderId="1" applyFont="0">
      <alignment vertical="center"/>
    </xf>
    <xf numFmtId="0" fontId="7" fillId="0" borderId="0" applyNumberFormat="0" applyFill="0" applyBorder="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7" borderId="0" applyNumberFormat="0" applyBorder="0" applyAlignment="0" applyProtection="0"/>
    <xf numFmtId="0" fontId="10" fillId="8" borderId="0" applyNumberFormat="0" applyBorder="0" applyAlignment="0" applyProtection="0"/>
    <xf numFmtId="0" fontId="11" fillId="9" borderId="0" applyNumberFormat="0" applyBorder="0" applyAlignment="0" applyProtection="0"/>
    <xf numFmtId="0" fontId="12" fillId="10" borderId="14" applyNumberFormat="0" applyAlignment="0" applyProtection="0"/>
    <xf numFmtId="0" fontId="13" fillId="11" borderId="15" applyNumberFormat="0" applyAlignment="0" applyProtection="0"/>
    <xf numFmtId="0" fontId="14" fillId="11" borderId="14" applyNumberFormat="0" applyAlignment="0" applyProtection="0"/>
    <xf numFmtId="0" fontId="15" fillId="0" borderId="16" applyNumberFormat="0" applyFill="0" applyAlignment="0" applyProtection="0"/>
    <xf numFmtId="0" fontId="16" fillId="12" borderId="17" applyNumberFormat="0" applyAlignment="0" applyProtection="0"/>
    <xf numFmtId="0" fontId="17" fillId="0" borderId="0" applyNumberFormat="0" applyFill="0" applyBorder="0" applyAlignment="0" applyProtection="0"/>
    <xf numFmtId="0" fontId="18" fillId="0" borderId="18" applyNumberFormat="0" applyFill="0" applyAlignment="0" applyProtection="0"/>
    <xf numFmtId="0" fontId="7" fillId="0" borderId="0" applyNumberFormat="0" applyFill="0" applyBorder="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7" borderId="0" applyNumberFormat="0" applyBorder="0" applyAlignment="0" applyProtection="0"/>
    <xf numFmtId="0" fontId="10" fillId="8" borderId="0" applyNumberFormat="0" applyBorder="0" applyAlignment="0" applyProtection="0"/>
    <xf numFmtId="0" fontId="11" fillId="9" borderId="0" applyNumberFormat="0" applyBorder="0" applyAlignment="0" applyProtection="0"/>
    <xf numFmtId="0" fontId="12" fillId="10" borderId="14" applyNumberFormat="0" applyAlignment="0" applyProtection="0"/>
    <xf numFmtId="0" fontId="13" fillId="11" borderId="15" applyNumberFormat="0" applyAlignment="0" applyProtection="0"/>
    <xf numFmtId="0" fontId="14" fillId="11" borderId="14" applyNumberFormat="0" applyAlignment="0" applyProtection="0"/>
    <xf numFmtId="0" fontId="15" fillId="0" borderId="16" applyNumberFormat="0" applyFill="0" applyAlignment="0" applyProtection="0"/>
    <xf numFmtId="0" fontId="16" fillId="12" borderId="17" applyNumberFormat="0" applyAlignment="0" applyProtection="0"/>
    <xf numFmtId="0" fontId="17" fillId="0" borderId="0" applyNumberFormat="0" applyFill="0" applyBorder="0" applyAlignment="0" applyProtection="0"/>
    <xf numFmtId="0" fontId="18" fillId="0" borderId="18" applyNumberFormat="0" applyFill="0" applyAlignment="0" applyProtection="0"/>
    <xf numFmtId="0" fontId="19" fillId="0" borderId="0" applyNumberFormat="0" applyFill="0" applyBorder="0" applyAlignment="0" applyProtection="0"/>
    <xf numFmtId="0" fontId="20"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20" fillId="40" borderId="0" applyNumberFormat="0" applyBorder="0" applyAlignment="0" applyProtection="0"/>
    <xf numFmtId="164" fontId="4" fillId="0" borderId="0" applyFont="0" applyFill="0" applyBorder="0" applyAlignment="0" applyProtection="0"/>
    <xf numFmtId="166" fontId="4" fillId="0" borderId="0" applyFont="0" applyFill="0" applyBorder="0" applyAlignment="0" applyProtection="0"/>
    <xf numFmtId="172" fontId="4" fillId="44" borderId="19">
      <alignment vertical="center"/>
      <protection locked="0"/>
    </xf>
    <xf numFmtId="0" fontId="22" fillId="6" borderId="0" applyNumberForma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23" fillId="0" borderId="21" applyNumberFormat="0" applyFill="0" applyAlignment="0" applyProtection="0"/>
    <xf numFmtId="0" fontId="24" fillId="17" borderId="0" applyNumberFormat="0" applyBorder="0" applyAlignment="0" applyProtection="0"/>
    <xf numFmtId="0" fontId="22" fillId="6" borderId="0" applyNumberFormat="0" applyFill="0" applyBorder="0" applyAlignment="0" applyProtection="0"/>
    <xf numFmtId="10" fontId="4" fillId="15" borderId="4" applyFont="0">
      <alignment horizontal="right" vertical="center"/>
    </xf>
    <xf numFmtId="0" fontId="2" fillId="0" borderId="0"/>
    <xf numFmtId="38" fontId="4" fillId="0" borderId="0"/>
    <xf numFmtId="0" fontId="26" fillId="0" borderId="21" applyNumberFormat="0" applyFill="0" applyAlignment="0" applyProtection="0"/>
    <xf numFmtId="0" fontId="4" fillId="0" borderId="0">
      <alignment vertical="center"/>
    </xf>
    <xf numFmtId="3" fontId="4" fillId="45" borderId="1" applyFont="0">
      <alignment horizontal="right" vertical="center"/>
      <protection locked="0"/>
    </xf>
    <xf numFmtId="0" fontId="29" fillId="0" borderId="22" applyNumberFormat="0" applyFill="0" applyAlignment="0" applyProtection="0"/>
    <xf numFmtId="0" fontId="1" fillId="0" borderId="0"/>
    <xf numFmtId="0" fontId="32" fillId="6" borderId="0">
      <alignment vertical="center"/>
    </xf>
    <xf numFmtId="0" fontId="19" fillId="0" borderId="0" applyNumberFormat="0" applyFill="0" applyBorder="0" applyAlignment="0" applyProtection="0"/>
    <xf numFmtId="0" fontId="21" fillId="2" borderId="2" applyNumberFormat="0" applyFill="0" applyBorder="0" applyAlignment="0" applyProtection="0">
      <alignment horizontal="left"/>
    </xf>
  </cellStyleXfs>
  <cellXfs count="379">
    <xf numFmtId="0" fontId="0" fillId="2" borderId="0" xfId="0" applyFill="1">
      <alignment vertical="center"/>
    </xf>
    <xf numFmtId="0" fontId="4" fillId="47" borderId="0" xfId="0" applyFont="1" applyFill="1" applyBorder="1" applyAlignment="1" applyProtection="1">
      <alignment vertical="center"/>
    </xf>
    <xf numFmtId="0" fontId="5" fillId="47" borderId="0" xfId="111" applyFont="1" applyFill="1" applyBorder="1" applyProtection="1"/>
    <xf numFmtId="0" fontId="5" fillId="47" borderId="0" xfId="122" applyFont="1" applyFill="1" applyBorder="1" applyAlignment="1" applyProtection="1">
      <alignment vertical="center" wrapText="1"/>
    </xf>
    <xf numFmtId="3" fontId="27" fillId="47" borderId="0" xfId="11" applyFont="1" applyFill="1" applyBorder="1" applyAlignment="1" applyProtection="1">
      <alignment horizontal="right" vertical="center"/>
    </xf>
    <xf numFmtId="0" fontId="5" fillId="47" borderId="0" xfId="111" applyFont="1" applyFill="1" applyBorder="1" applyAlignment="1" applyProtection="1">
      <alignment vertical="center"/>
    </xf>
    <xf numFmtId="0" fontId="5" fillId="47" borderId="0" xfId="111" applyFont="1" applyFill="1" applyBorder="1" applyAlignment="1" applyProtection="1">
      <alignment horizontal="left" indent="1"/>
    </xf>
    <xf numFmtId="0" fontId="5" fillId="47" borderId="0" xfId="0" applyFont="1" applyFill="1" applyBorder="1" applyAlignment="1" applyProtection="1">
      <alignment vertical="center"/>
    </xf>
    <xf numFmtId="0" fontId="25" fillId="47" borderId="0" xfId="122" applyFont="1" applyFill="1" applyBorder="1" applyAlignment="1" applyProtection="1">
      <alignment vertical="center" wrapText="1"/>
    </xf>
    <xf numFmtId="0" fontId="4" fillId="47" borderId="0" xfId="111" applyFont="1" applyFill="1" applyBorder="1" applyAlignment="1" applyProtection="1">
      <alignment vertical="center"/>
    </xf>
    <xf numFmtId="0" fontId="4" fillId="47" borderId="0" xfId="0" applyFont="1" applyFill="1" applyBorder="1" applyAlignment="1" applyProtection="1">
      <alignment horizontal="left" vertical="top"/>
    </xf>
    <xf numFmtId="0" fontId="4" fillId="47" borderId="0" xfId="0" applyFont="1" applyFill="1" applyBorder="1" applyAlignment="1" applyProtection="1"/>
    <xf numFmtId="0" fontId="25" fillId="47" borderId="0" xfId="122" applyFont="1" applyFill="1" applyBorder="1" applyProtection="1">
      <alignment vertical="center"/>
    </xf>
    <xf numFmtId="0" fontId="5" fillId="0" borderId="0" xfId="120" quotePrefix="1" applyNumberFormat="1" applyFont="1" applyFill="1" applyBorder="1" applyAlignment="1" applyProtection="1">
      <alignment horizontal="left" vertical="top"/>
    </xf>
    <xf numFmtId="0" fontId="5" fillId="0" borderId="0" xfId="120" applyNumberFormat="1" applyFont="1" applyFill="1" applyBorder="1" applyAlignment="1" applyProtection="1">
      <alignment horizontal="left" vertical="top"/>
    </xf>
    <xf numFmtId="3" fontId="5" fillId="47" borderId="0" xfId="11" applyFont="1" applyFill="1" applyBorder="1" applyAlignment="1" applyProtection="1">
      <alignment horizontal="right" vertical="center"/>
    </xf>
    <xf numFmtId="38" fontId="5" fillId="0" borderId="0" xfId="120" applyFont="1" applyFill="1" applyBorder="1" applyAlignment="1" applyProtection="1">
      <alignment horizontal="left" vertical="top" wrapText="1"/>
    </xf>
    <xf numFmtId="0" fontId="6" fillId="47" borderId="1" xfId="122"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xf>
    <xf numFmtId="0" fontId="4" fillId="2" borderId="9" xfId="0" applyFont="1" applyFill="1" applyBorder="1" applyProtection="1">
      <alignment vertical="center"/>
    </xf>
    <xf numFmtId="0" fontId="4" fillId="2" borderId="0" xfId="0" applyFont="1" applyFill="1" applyBorder="1" applyAlignment="1" applyProtection="1">
      <alignment vertical="center"/>
    </xf>
    <xf numFmtId="0" fontId="4" fillId="2" borderId="2" xfId="0" applyFont="1" applyFill="1" applyBorder="1" applyProtection="1">
      <alignment vertical="center"/>
    </xf>
    <xf numFmtId="0" fontId="4" fillId="2" borderId="0" xfId="0" applyFont="1" applyFill="1" applyBorder="1" applyProtection="1">
      <alignment vertical="center"/>
    </xf>
    <xf numFmtId="0" fontId="5" fillId="2" borderId="0" xfId="0" applyFont="1" applyFill="1" applyBorder="1" applyAlignment="1" applyProtection="1">
      <alignment horizontal="left"/>
    </xf>
    <xf numFmtId="0" fontId="25" fillId="2" borderId="0" xfId="0" applyFont="1" applyFill="1" applyBorder="1" applyProtection="1">
      <alignment vertical="center"/>
    </xf>
    <xf numFmtId="3" fontId="4" fillId="2" borderId="0" xfId="30" applyFont="1" applyFill="1" applyBorder="1" applyProtection="1">
      <alignment horizontal="right" vertical="center"/>
    </xf>
    <xf numFmtId="0" fontId="4" fillId="2" borderId="8" xfId="0" applyFont="1" applyFill="1" applyBorder="1" applyProtection="1">
      <alignment vertical="center"/>
    </xf>
    <xf numFmtId="0" fontId="4" fillId="6" borderId="0" xfId="3" applyFont="1" applyFill="1" applyBorder="1" applyProtection="1">
      <alignment horizontal="center" vertical="center"/>
    </xf>
    <xf numFmtId="0" fontId="4" fillId="6" borderId="0" xfId="9" applyFont="1" applyFill="1" applyBorder="1" applyProtection="1">
      <alignment horizontal="left" vertical="center"/>
    </xf>
    <xf numFmtId="3" fontId="4" fillId="6" borderId="0" xfId="6" applyFont="1" applyFill="1" applyBorder="1" applyProtection="1">
      <alignment horizontal="right" vertical="center"/>
    </xf>
    <xf numFmtId="0" fontId="5" fillId="2" borderId="0" xfId="0" applyFont="1" applyFill="1" applyBorder="1" applyAlignment="1" applyProtection="1"/>
    <xf numFmtId="9" fontId="4" fillId="6" borderId="0" xfId="8" applyFont="1" applyFill="1" applyBorder="1" applyProtection="1">
      <alignment horizontal="right" vertical="center"/>
    </xf>
    <xf numFmtId="0" fontId="4" fillId="6" borderId="0" xfId="0" applyFont="1" applyBorder="1" applyProtection="1">
      <alignment vertical="center"/>
    </xf>
    <xf numFmtId="0" fontId="4" fillId="2" borderId="10" xfId="0" applyFont="1" applyFill="1" applyBorder="1" applyProtection="1">
      <alignment vertical="center"/>
    </xf>
    <xf numFmtId="0" fontId="5" fillId="2" borderId="5" xfId="0" applyFont="1" applyFill="1" applyBorder="1" applyAlignment="1" applyProtection="1"/>
    <xf numFmtId="0" fontId="5" fillId="2" borderId="9" xfId="0" applyFont="1" applyFill="1" applyBorder="1" applyAlignment="1" applyProtection="1"/>
    <xf numFmtId="0" fontId="4" fillId="6" borderId="1" xfId="5" applyFont="1" applyBorder="1" applyProtection="1">
      <alignment horizontal="center" wrapText="1"/>
    </xf>
    <xf numFmtId="3" fontId="35" fillId="41" borderId="1" xfId="11" applyFont="1" applyBorder="1" applyProtection="1">
      <alignment horizontal="right" vertical="center"/>
      <protection locked="0"/>
    </xf>
    <xf numFmtId="3" fontId="4" fillId="6" borderId="1" xfId="30" applyFont="1" applyBorder="1" applyProtection="1">
      <alignment horizontal="right" vertical="center"/>
    </xf>
    <xf numFmtId="2" fontId="4" fillId="6" borderId="1" xfId="32" applyNumberFormat="1" applyFont="1" applyBorder="1" applyProtection="1">
      <alignment horizontal="right" vertical="center"/>
    </xf>
    <xf numFmtId="3" fontId="4" fillId="43" borderId="1" xfId="6" applyFont="1" applyBorder="1" applyProtection="1">
      <alignment horizontal="right" vertical="center"/>
    </xf>
    <xf numFmtId="0" fontId="6" fillId="6" borderId="1" xfId="5" applyFont="1" applyBorder="1" applyProtection="1">
      <alignment horizontal="center" wrapText="1"/>
    </xf>
    <xf numFmtId="9" fontId="4" fillId="43" borderId="1" xfId="8" applyFont="1" applyBorder="1" applyProtection="1">
      <alignment horizontal="right" vertical="center"/>
    </xf>
    <xf numFmtId="2" fontId="4" fillId="2" borderId="1" xfId="0" applyNumberFormat="1" applyFont="1" applyFill="1" applyBorder="1" applyProtection="1">
      <alignment vertical="center"/>
    </xf>
    <xf numFmtId="0" fontId="4" fillId="6" borderId="8" xfId="9" applyFont="1" applyFill="1" applyBorder="1" applyProtection="1">
      <alignment horizontal="left" vertical="center"/>
    </xf>
    <xf numFmtId="9" fontId="4" fillId="6" borderId="8" xfId="8" applyFont="1" applyFill="1" applyBorder="1" applyProtection="1">
      <alignment horizontal="right" vertical="center"/>
    </xf>
    <xf numFmtId="0" fontId="5" fillId="47" borderId="3" xfId="122" applyFont="1" applyFill="1" applyBorder="1" applyAlignment="1" applyProtection="1">
      <alignment vertical="center"/>
    </xf>
    <xf numFmtId="0" fontId="5" fillId="47" borderId="4" xfId="122" applyFont="1" applyFill="1" applyBorder="1" applyAlignment="1" applyProtection="1">
      <alignment vertical="center"/>
    </xf>
    <xf numFmtId="3" fontId="4" fillId="43" borderId="4" xfId="6" applyFont="1" applyBorder="1" applyProtection="1">
      <alignment horizontal="right" vertical="center"/>
    </xf>
    <xf numFmtId="0" fontId="5" fillId="6" borderId="0" xfId="120" quotePrefix="1" applyNumberFormat="1" applyFont="1" applyFill="1" applyBorder="1" applyAlignment="1">
      <alignment horizontal="left"/>
    </xf>
    <xf numFmtId="15" fontId="6" fillId="0" borderId="0" xfId="120" applyNumberFormat="1" applyFont="1" applyFill="1" applyBorder="1" applyAlignment="1" applyProtection="1">
      <alignment horizontal="left"/>
    </xf>
    <xf numFmtId="3" fontId="35" fillId="6" borderId="1" xfId="11" applyFont="1" applyFill="1" applyBorder="1" applyProtection="1">
      <alignment horizontal="right" vertical="center"/>
    </xf>
    <xf numFmtId="0" fontId="6" fillId="2" borderId="0" xfId="5" applyFont="1" applyFill="1" applyBorder="1" applyAlignment="1" applyProtection="1">
      <alignment horizontal="center" vertical="center" wrapText="1"/>
    </xf>
    <xf numFmtId="0" fontId="4" fillId="46" borderId="4" xfId="3" applyFont="1" applyFill="1" applyBorder="1" applyProtection="1">
      <alignment horizontal="center" vertical="center"/>
    </xf>
    <xf numFmtId="0" fontId="4" fillId="2" borderId="3" xfId="0" applyFont="1" applyFill="1" applyBorder="1" applyProtection="1">
      <alignment vertical="center"/>
    </xf>
    <xf numFmtId="0" fontId="35" fillId="46" borderId="4" xfId="0" applyFont="1" applyFill="1" applyBorder="1" applyAlignment="1" applyProtection="1">
      <alignment horizontal="center" vertical="center" wrapText="1"/>
    </xf>
    <xf numFmtId="0" fontId="4" fillId="0" borderId="0" xfId="0" applyFont="1" applyFill="1" applyBorder="1" applyProtection="1">
      <alignment vertical="center"/>
    </xf>
    <xf numFmtId="3" fontId="35" fillId="41" borderId="4" xfId="11" applyFont="1" applyBorder="1" applyProtection="1">
      <alignment horizontal="right" vertical="center"/>
      <protection locked="0"/>
    </xf>
    <xf numFmtId="0" fontId="4" fillId="6" borderId="24" xfId="5" applyFont="1" applyBorder="1" applyProtection="1">
      <alignment horizontal="center" wrapText="1"/>
    </xf>
    <xf numFmtId="0" fontId="4" fillId="46" borderId="0" xfId="3" applyFont="1" applyFill="1" applyBorder="1" applyProtection="1">
      <alignment horizontal="center" vertical="center"/>
    </xf>
    <xf numFmtId="0" fontId="4" fillId="46" borderId="12" xfId="3" applyFont="1" applyFill="1" applyBorder="1" applyProtection="1">
      <alignment horizontal="center" vertical="center"/>
    </xf>
    <xf numFmtId="0" fontId="4" fillId="46" borderId="11" xfId="3" applyFont="1" applyFill="1" applyBorder="1" applyProtection="1">
      <alignment horizontal="center" vertical="center"/>
    </xf>
    <xf numFmtId="0" fontId="4" fillId="46" borderId="10" xfId="3" applyFont="1" applyFill="1" applyBorder="1" applyProtection="1">
      <alignment horizontal="center" vertical="center"/>
    </xf>
    <xf numFmtId="0" fontId="4" fillId="46" borderId="7" xfId="3" applyFont="1" applyFill="1" applyBorder="1" applyProtection="1">
      <alignment horizontal="center" vertical="center"/>
    </xf>
    <xf numFmtId="2" fontId="4" fillId="6" borderId="4" xfId="32" applyNumberFormat="1" applyFont="1" applyBorder="1" applyProtection="1">
      <alignment horizontal="right" vertical="center"/>
    </xf>
    <xf numFmtId="2" fontId="4" fillId="6" borderId="23" xfId="32" applyNumberFormat="1" applyFont="1" applyBorder="1" applyProtection="1">
      <alignment horizontal="right" vertical="center"/>
    </xf>
    <xf numFmtId="0" fontId="4" fillId="46" borderId="2" xfId="3" applyFont="1" applyFill="1" applyBorder="1" applyProtection="1">
      <alignment horizontal="center" vertical="center"/>
    </xf>
    <xf numFmtId="0" fontId="4" fillId="46" borderId="6" xfId="3" applyFont="1" applyFill="1" applyBorder="1" applyProtection="1">
      <alignment horizontal="center" vertical="center"/>
    </xf>
    <xf numFmtId="0" fontId="4" fillId="46" borderId="8" xfId="3" applyFont="1" applyFill="1" applyBorder="1" applyProtection="1">
      <alignment horizontal="center" vertical="center"/>
    </xf>
    <xf numFmtId="2" fontId="4" fillId="6" borderId="11" xfId="32" applyNumberFormat="1" applyFont="1" applyBorder="1" applyProtection="1">
      <alignment horizontal="right" vertical="center"/>
    </xf>
    <xf numFmtId="0" fontId="4" fillId="46" borderId="5" xfId="3" applyFont="1" applyFill="1" applyBorder="1" applyProtection="1">
      <alignment horizontal="center" vertical="center"/>
    </xf>
    <xf numFmtId="0" fontId="4" fillId="46" borderId="3" xfId="3" applyFont="1" applyFill="1" applyBorder="1" applyProtection="1">
      <alignment horizontal="center" vertical="center"/>
    </xf>
    <xf numFmtId="0" fontId="4" fillId="46" borderId="9" xfId="3" applyFont="1" applyFill="1" applyBorder="1" applyProtection="1">
      <alignment horizontal="center" vertical="center"/>
    </xf>
    <xf numFmtId="2" fontId="4" fillId="6" borderId="24" xfId="32" applyNumberFormat="1" applyFont="1" applyBorder="1" applyProtection="1">
      <alignment horizontal="right" vertical="center"/>
    </xf>
    <xf numFmtId="0" fontId="4" fillId="46" borderId="23" xfId="3" applyFont="1" applyFill="1" applyBorder="1" applyProtection="1">
      <alignment horizontal="center" vertical="center"/>
    </xf>
    <xf numFmtId="2" fontId="4" fillId="6" borderId="7" xfId="32" applyNumberFormat="1" applyFont="1" applyBorder="1" applyProtection="1">
      <alignment horizontal="right" vertical="center"/>
    </xf>
    <xf numFmtId="3" fontId="4" fillId="41" borderId="4" xfId="11" applyFont="1" applyBorder="1" applyAlignment="1" applyProtection="1">
      <alignment horizontal="right" vertical="center"/>
      <protection locked="0"/>
    </xf>
    <xf numFmtId="3" fontId="4" fillId="6" borderId="4" xfId="30" applyFont="1" applyBorder="1" applyProtection="1">
      <alignment horizontal="right" vertical="center"/>
    </xf>
    <xf numFmtId="3" fontId="35" fillId="41" borderId="24" xfId="11" applyFont="1" applyBorder="1" applyProtection="1">
      <alignment horizontal="right" vertical="center"/>
      <protection locked="0"/>
    </xf>
    <xf numFmtId="3" fontId="4" fillId="41" borderId="7" xfId="11" applyFont="1" applyBorder="1" applyProtection="1">
      <alignment horizontal="right" vertical="center"/>
      <protection locked="0"/>
    </xf>
    <xf numFmtId="3" fontId="4" fillId="41" borderId="11" xfId="11" applyFont="1" applyBorder="1" applyAlignment="1" applyProtection="1">
      <alignment horizontal="right" vertical="center"/>
      <protection locked="0"/>
    </xf>
    <xf numFmtId="3" fontId="35" fillId="41" borderId="3" xfId="11" applyFont="1" applyBorder="1" applyProtection="1">
      <alignment horizontal="right" vertical="center"/>
      <protection locked="0"/>
    </xf>
    <xf numFmtId="2" fontId="4" fillId="6" borderId="3" xfId="32" applyNumberFormat="1" applyFont="1" applyBorder="1" applyProtection="1">
      <alignment horizontal="right" vertical="center"/>
    </xf>
    <xf numFmtId="3" fontId="4" fillId="6" borderId="24" xfId="30" applyFont="1" applyBorder="1" applyProtection="1">
      <alignment horizontal="right" vertical="center"/>
    </xf>
    <xf numFmtId="3" fontId="4" fillId="6" borderId="23" xfId="30" applyFont="1" applyBorder="1" applyProtection="1">
      <alignment horizontal="right" vertical="center"/>
    </xf>
    <xf numFmtId="3" fontId="4" fillId="6" borderId="7" xfId="30" applyFont="1" applyBorder="1" applyProtection="1">
      <alignment horizontal="right" vertical="center"/>
    </xf>
    <xf numFmtId="3" fontId="4" fillId="6" borderId="3" xfId="30" applyFont="1" applyBorder="1" applyProtection="1">
      <alignment horizontal="right" vertical="center"/>
    </xf>
    <xf numFmtId="3" fontId="4" fillId="6" borderId="11" xfId="30" applyFont="1" applyBorder="1" applyProtection="1">
      <alignment horizontal="right" vertical="center"/>
    </xf>
    <xf numFmtId="3" fontId="4" fillId="6" borderId="29" xfId="30" applyFont="1" applyBorder="1" applyProtection="1">
      <alignment horizontal="right" vertical="center"/>
    </xf>
    <xf numFmtId="0" fontId="4" fillId="46" borderId="24" xfId="3" applyFont="1" applyFill="1" applyBorder="1" applyProtection="1">
      <alignment horizontal="center" vertical="center"/>
    </xf>
    <xf numFmtId="0" fontId="4" fillId="46" borderId="29" xfId="3" applyFont="1" applyFill="1" applyBorder="1" applyProtection="1">
      <alignment horizontal="center" vertical="center"/>
    </xf>
    <xf numFmtId="0" fontId="4" fillId="0" borderId="31" xfId="0" applyFont="1" applyFill="1" applyBorder="1" applyProtection="1">
      <alignment vertical="center"/>
    </xf>
    <xf numFmtId="3" fontId="4" fillId="6" borderId="9" xfId="30" applyFont="1" applyBorder="1" applyProtection="1">
      <alignment horizontal="right" vertical="center"/>
    </xf>
    <xf numFmtId="3" fontId="4" fillId="6" borderId="12" xfId="30" applyFont="1" applyBorder="1" applyProtection="1">
      <alignment horizontal="right" vertical="center"/>
    </xf>
    <xf numFmtId="3" fontId="4" fillId="6" borderId="8" xfId="30" applyFont="1" applyBorder="1" applyProtection="1">
      <alignment horizontal="right" vertical="center"/>
    </xf>
    <xf numFmtId="3" fontId="4" fillId="6" borderId="5" xfId="30" applyFont="1" applyBorder="1" applyProtection="1">
      <alignment horizontal="right" vertical="center"/>
    </xf>
    <xf numFmtId="3" fontId="4" fillId="6" borderId="10" xfId="30" applyFont="1" applyBorder="1" applyProtection="1">
      <alignment horizontal="right" vertical="center"/>
    </xf>
    <xf numFmtId="2" fontId="4" fillId="6" borderId="10" xfId="32" applyNumberFormat="1" applyFont="1" applyBorder="1" applyProtection="1">
      <alignment horizontal="right" vertical="center"/>
    </xf>
    <xf numFmtId="3" fontId="4" fillId="6" borderId="6" xfId="30" applyFont="1" applyBorder="1" applyProtection="1">
      <alignment horizontal="right" vertical="center"/>
    </xf>
    <xf numFmtId="0" fontId="4" fillId="46" borderId="4" xfId="3" applyFont="1" applyFill="1" applyBorder="1" applyAlignment="1" applyProtection="1">
      <alignment horizontal="center" vertical="center"/>
    </xf>
    <xf numFmtId="0" fontId="4" fillId="46" borderId="5" xfId="3" applyFont="1" applyFill="1" applyBorder="1" applyAlignment="1" applyProtection="1">
      <alignment horizontal="center" vertical="center"/>
    </xf>
    <xf numFmtId="2" fontId="4" fillId="2" borderId="23" xfId="0" applyNumberFormat="1" applyFont="1" applyFill="1" applyBorder="1" applyProtection="1">
      <alignment vertical="center"/>
    </xf>
    <xf numFmtId="0" fontId="4" fillId="46" borderId="11" xfId="3" applyFont="1" applyFill="1" applyBorder="1" applyAlignment="1" applyProtection="1">
      <alignment horizontal="center" vertical="center"/>
    </xf>
    <xf numFmtId="0" fontId="0" fillId="6" borderId="0" xfId="0" applyFill="1">
      <alignment vertical="center"/>
    </xf>
    <xf numFmtId="0" fontId="35" fillId="6" borderId="1" xfId="0" applyFont="1" applyFill="1" applyBorder="1" applyAlignment="1" applyProtection="1">
      <alignment horizontal="center" vertical="center" wrapText="1"/>
    </xf>
    <xf numFmtId="0" fontId="4" fillId="2" borderId="9" xfId="0" applyFont="1" applyFill="1" applyBorder="1" applyAlignment="1" applyProtection="1">
      <alignment vertical="center"/>
    </xf>
    <xf numFmtId="0" fontId="4" fillId="46" borderId="2" xfId="3" applyFont="1" applyFill="1" applyBorder="1" applyAlignment="1" applyProtection="1">
      <alignment horizontal="center" vertical="center"/>
    </xf>
    <xf numFmtId="0" fontId="4" fillId="46" borderId="0" xfId="3" applyFont="1" applyFill="1" applyBorder="1" applyAlignment="1" applyProtection="1">
      <alignment horizontal="center" vertical="center"/>
    </xf>
    <xf numFmtId="0" fontId="5" fillId="6" borderId="0" xfId="0" applyFont="1" applyFill="1" applyBorder="1" applyProtection="1">
      <alignment vertical="center"/>
    </xf>
    <xf numFmtId="0" fontId="33" fillId="6" borderId="0" xfId="0" applyFont="1" applyFill="1" applyBorder="1" applyProtection="1">
      <alignment vertical="center"/>
    </xf>
    <xf numFmtId="0" fontId="32" fillId="6" borderId="0" xfId="0" applyFont="1" applyFill="1" applyBorder="1" applyProtection="1">
      <alignment vertical="center"/>
    </xf>
    <xf numFmtId="0" fontId="4" fillId="6" borderId="28" xfId="0" applyFont="1" applyFill="1" applyBorder="1" applyProtection="1">
      <alignment vertical="center"/>
    </xf>
    <xf numFmtId="49" fontId="4" fillId="46" borderId="1" xfId="3" applyNumberFormat="1" applyFont="1" applyFill="1" applyBorder="1" applyAlignment="1" applyProtection="1">
      <alignment horizontal="center" vertical="center" wrapText="1"/>
    </xf>
    <xf numFmtId="49" fontId="4" fillId="6" borderId="24" xfId="3" applyNumberFormat="1" applyFont="1" applyFill="1" applyBorder="1" applyAlignment="1" applyProtection="1">
      <alignment horizontal="center" vertical="center" wrapText="1"/>
    </xf>
    <xf numFmtId="49" fontId="4" fillId="46" borderId="10" xfId="3" applyNumberFormat="1" applyFont="1" applyFill="1" applyBorder="1" applyAlignment="1" applyProtection="1">
      <alignment horizontal="center" vertical="center" wrapText="1"/>
    </xf>
    <xf numFmtId="49" fontId="4" fillId="46" borderId="2" xfId="3" applyNumberFormat="1" applyFont="1" applyFill="1" applyBorder="1" applyAlignment="1" applyProtection="1">
      <alignment horizontal="center" vertical="center" wrapText="1"/>
    </xf>
    <xf numFmtId="0" fontId="4" fillId="46" borderId="10" xfId="3" applyFont="1" applyFill="1" applyBorder="1" applyAlignment="1" applyProtection="1">
      <alignment horizontal="center" vertical="center" wrapText="1"/>
    </xf>
    <xf numFmtId="0" fontId="4" fillId="46" borderId="2" xfId="3" applyFont="1" applyFill="1" applyBorder="1" applyAlignment="1" applyProtection="1">
      <alignment horizontal="center" vertical="center" wrapText="1"/>
    </xf>
    <xf numFmtId="49" fontId="4" fillId="6" borderId="1" xfId="3" applyNumberFormat="1" applyFont="1" applyFill="1" applyBorder="1" applyAlignment="1" applyProtection="1">
      <alignment horizontal="center" vertical="center" wrapText="1"/>
    </xf>
    <xf numFmtId="0" fontId="4" fillId="46" borderId="0" xfId="3" applyFont="1" applyFill="1" applyBorder="1" applyAlignment="1" applyProtection="1">
      <alignment horizontal="center" vertical="center" wrapText="1"/>
    </xf>
    <xf numFmtId="49" fontId="4" fillId="46" borderId="3" xfId="3" applyNumberFormat="1" applyFont="1" applyFill="1" applyBorder="1" applyAlignment="1" applyProtection="1">
      <alignment horizontal="center" vertical="center" wrapText="1"/>
    </xf>
    <xf numFmtId="0" fontId="4" fillId="6" borderId="10" xfId="0" applyFont="1" applyFill="1" applyBorder="1" applyAlignment="1" applyProtection="1">
      <alignment vertical="center"/>
    </xf>
    <xf numFmtId="0" fontId="4" fillId="6" borderId="7" xfId="0" applyFont="1" applyFill="1" applyBorder="1" applyAlignment="1" applyProtection="1">
      <alignment horizontal="left" vertical="center" indent="2"/>
    </xf>
    <xf numFmtId="49" fontId="4" fillId="46" borderId="9" xfId="3" applyNumberFormat="1" applyFont="1" applyFill="1" applyBorder="1" applyAlignment="1" applyProtection="1">
      <alignment horizontal="center" vertical="center" wrapText="1"/>
    </xf>
    <xf numFmtId="49" fontId="4" fillId="46" borderId="5" xfId="3" applyNumberFormat="1" applyFont="1" applyFill="1" applyBorder="1" applyAlignment="1" applyProtection="1">
      <alignment horizontal="center" vertical="center" wrapText="1"/>
    </xf>
    <xf numFmtId="49" fontId="4" fillId="46" borderId="11" xfId="3" applyNumberFormat="1" applyFont="1" applyFill="1" applyBorder="1" applyAlignment="1" applyProtection="1">
      <alignment horizontal="center" vertical="center" wrapText="1"/>
    </xf>
    <xf numFmtId="49" fontId="4" fillId="46" borderId="4" xfId="3" applyNumberFormat="1" applyFont="1" applyFill="1" applyBorder="1" applyAlignment="1" applyProtection="1">
      <alignment horizontal="center" vertical="center" wrapText="1"/>
    </xf>
    <xf numFmtId="0" fontId="4" fillId="6" borderId="9" xfId="0" applyFont="1" applyFill="1" applyBorder="1" applyAlignment="1" applyProtection="1">
      <alignment horizontal="left" vertical="center"/>
    </xf>
    <xf numFmtId="3" fontId="35" fillId="49" borderId="4" xfId="11" applyFont="1" applyFill="1" applyBorder="1" applyProtection="1">
      <alignment horizontal="right" vertical="center"/>
      <protection locked="0"/>
    </xf>
    <xf numFmtId="49" fontId="4" fillId="46" borderId="23" xfId="3" applyNumberFormat="1" applyFont="1" applyFill="1" applyBorder="1" applyAlignment="1" applyProtection="1">
      <alignment horizontal="center" vertical="center" wrapText="1"/>
    </xf>
    <xf numFmtId="0" fontId="33" fillId="6" borderId="34" xfId="0" applyFont="1" applyFill="1" applyBorder="1" applyProtection="1">
      <alignment vertical="center"/>
    </xf>
    <xf numFmtId="0" fontId="4" fillId="6" borderId="9" xfId="0" applyFont="1" applyFill="1" applyBorder="1" applyProtection="1">
      <alignment vertical="center"/>
    </xf>
    <xf numFmtId="9" fontId="4" fillId="6" borderId="5" xfId="8" applyFont="1" applyFill="1" applyBorder="1" applyProtection="1">
      <alignment horizontal="right" vertical="center"/>
    </xf>
    <xf numFmtId="3" fontId="4" fillId="6" borderId="1" xfId="0" applyNumberFormat="1" applyFont="1" applyFill="1" applyBorder="1" applyProtection="1">
      <alignment vertical="center"/>
    </xf>
    <xf numFmtId="0" fontId="4" fillId="6" borderId="5" xfId="9" applyFont="1" applyFill="1" applyBorder="1" applyProtection="1">
      <alignment horizontal="left" vertical="center"/>
    </xf>
    <xf numFmtId="0" fontId="4" fillId="6" borderId="6" xfId="3" applyFont="1" applyFill="1" applyBorder="1" applyProtection="1">
      <alignment horizontal="center" vertical="center"/>
    </xf>
    <xf numFmtId="0" fontId="4" fillId="6" borderId="7" xfId="0" applyFont="1" applyFill="1" applyBorder="1" applyAlignment="1" applyProtection="1">
      <alignment horizontal="left" vertical="center"/>
    </xf>
    <xf numFmtId="0" fontId="4" fillId="6" borderId="1" xfId="0" applyFont="1" applyFill="1" applyBorder="1" applyAlignment="1" applyProtection="1">
      <alignment horizontal="center"/>
    </xf>
    <xf numFmtId="0" fontId="4" fillId="6" borderId="1" xfId="5" applyFont="1" applyFill="1" applyBorder="1" applyAlignment="1" applyProtection="1">
      <alignment horizontal="center" wrapText="1"/>
    </xf>
    <xf numFmtId="0" fontId="4" fillId="0" borderId="36" xfId="0" applyFont="1" applyFill="1" applyBorder="1" applyProtection="1">
      <alignment vertical="center"/>
    </xf>
    <xf numFmtId="3" fontId="35" fillId="6" borderId="0" xfId="11" applyFont="1" applyFill="1" applyBorder="1" applyProtection="1">
      <alignment horizontal="right" vertical="center"/>
    </xf>
    <xf numFmtId="0" fontId="4" fillId="50" borderId="0" xfId="0" applyFont="1" applyFill="1" applyBorder="1" applyAlignment="1" applyProtection="1">
      <alignment vertical="center"/>
    </xf>
    <xf numFmtId="0" fontId="28" fillId="50" borderId="0" xfId="111" applyFont="1" applyFill="1" applyBorder="1" applyProtection="1"/>
    <xf numFmtId="0" fontId="5" fillId="50" borderId="0" xfId="111" applyFont="1" applyFill="1" applyBorder="1" applyProtection="1"/>
    <xf numFmtId="0" fontId="31" fillId="50" borderId="0" xfId="122" applyFont="1" applyFill="1" applyBorder="1" applyAlignment="1" applyProtection="1">
      <alignment vertical="center" wrapText="1"/>
    </xf>
    <xf numFmtId="0" fontId="4" fillId="50" borderId="0" xfId="0" applyFont="1" applyFill="1" applyBorder="1" applyAlignment="1" applyProtection="1">
      <alignment vertical="center" wrapText="1"/>
    </xf>
    <xf numFmtId="0" fontId="25" fillId="50" borderId="0" xfId="122" applyFont="1" applyFill="1" applyBorder="1" applyProtection="1">
      <alignment vertical="center"/>
    </xf>
    <xf numFmtId="0" fontId="4" fillId="6" borderId="0" xfId="0" applyFont="1" applyFill="1" applyBorder="1" applyAlignment="1" applyProtection="1">
      <alignment vertical="center"/>
    </xf>
    <xf numFmtId="0" fontId="6" fillId="6" borderId="0" xfId="0" applyFont="1" applyFill="1" applyBorder="1" applyAlignment="1" applyProtection="1">
      <alignment horizontal="right" vertical="center"/>
    </xf>
    <xf numFmtId="0" fontId="25" fillId="6" borderId="0" xfId="122" applyFont="1" applyFill="1" applyBorder="1" applyAlignment="1" applyProtection="1">
      <alignment vertical="center" wrapText="1"/>
    </xf>
    <xf numFmtId="0" fontId="35" fillId="6" borderId="24" xfId="0" applyFont="1" applyFill="1" applyBorder="1" applyAlignment="1" applyProtection="1">
      <alignment horizontal="center" vertical="center" wrapText="1"/>
    </xf>
    <xf numFmtId="0" fontId="5" fillId="6" borderId="9" xfId="0" applyFont="1" applyFill="1" applyBorder="1" applyAlignment="1" applyProtection="1"/>
    <xf numFmtId="0" fontId="5" fillId="6" borderId="5" xfId="0" applyFont="1" applyFill="1" applyBorder="1" applyAlignment="1" applyProtection="1"/>
    <xf numFmtId="0" fontId="35" fillId="6" borderId="4" xfId="0" applyFont="1" applyFill="1" applyBorder="1" applyAlignment="1" applyProtection="1">
      <alignment horizontal="center" vertical="center" wrapText="1"/>
    </xf>
    <xf numFmtId="0" fontId="4" fillId="6" borderId="4" xfId="3" applyFont="1" applyFill="1" applyBorder="1" applyAlignment="1" applyProtection="1">
      <alignment horizontal="center" vertical="center" wrapText="1"/>
    </xf>
    <xf numFmtId="0" fontId="4" fillId="6" borderId="4" xfId="3" applyFont="1" applyFill="1" applyBorder="1" applyProtection="1">
      <alignment horizontal="center" vertical="center"/>
    </xf>
    <xf numFmtId="0" fontId="4" fillId="6" borderId="9"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xf>
    <xf numFmtId="0" fontId="35" fillId="6" borderId="11" xfId="0" applyFont="1" applyFill="1" applyBorder="1" applyAlignment="1" applyProtection="1">
      <alignment horizontal="center" vertical="center" wrapText="1"/>
    </xf>
    <xf numFmtId="0" fontId="5" fillId="6" borderId="0" xfId="0" applyFont="1" applyFill="1" applyBorder="1" applyAlignment="1" applyProtection="1">
      <alignment horizontal="left"/>
    </xf>
    <xf numFmtId="49" fontId="35" fillId="6" borderId="1" xfId="0" applyNumberFormat="1" applyFont="1" applyFill="1" applyBorder="1" applyAlignment="1" applyProtection="1">
      <alignment horizontal="center" vertical="center" wrapText="1"/>
    </xf>
    <xf numFmtId="49" fontId="4" fillId="6" borderId="1" xfId="0" applyNumberFormat="1" applyFont="1" applyFill="1" applyBorder="1" applyAlignment="1" applyProtection="1">
      <alignment horizontal="center" vertical="center" wrapText="1"/>
    </xf>
    <xf numFmtId="49" fontId="4" fillId="6" borderId="29" xfId="0" applyNumberFormat="1" applyFont="1" applyFill="1" applyBorder="1" applyAlignment="1" applyProtection="1">
      <alignment horizontal="center" vertical="center" wrapText="1"/>
    </xf>
    <xf numFmtId="49" fontId="4" fillId="6" borderId="3" xfId="3" applyNumberFormat="1" applyFont="1" applyFill="1" applyBorder="1" applyAlignment="1" applyProtection="1">
      <alignment horizontal="center" vertical="center" wrapText="1"/>
    </xf>
    <xf numFmtId="49" fontId="5" fillId="6" borderId="0" xfId="0" applyNumberFormat="1" applyFont="1" applyFill="1" applyBorder="1" applyAlignment="1" applyProtection="1">
      <alignment horizontal="left"/>
    </xf>
    <xf numFmtId="49" fontId="4" fillId="6" borderId="0" xfId="0" applyNumberFormat="1" applyFont="1" applyFill="1" applyBorder="1" applyProtection="1">
      <alignment vertical="center"/>
    </xf>
    <xf numFmtId="49" fontId="6" fillId="6" borderId="1" xfId="5" applyNumberFormat="1" applyFont="1" applyFill="1" applyBorder="1" applyProtection="1">
      <alignment horizontal="center" wrapText="1"/>
    </xf>
    <xf numFmtId="3" fontId="35" fillId="6" borderId="23" xfId="11" applyFont="1" applyFill="1" applyBorder="1" applyProtection="1">
      <alignment horizontal="right" vertical="center"/>
    </xf>
    <xf numFmtId="3" fontId="35" fillId="6" borderId="7" xfId="11" applyFont="1" applyFill="1" applyBorder="1" applyProtection="1">
      <alignment horizontal="right" vertical="center"/>
    </xf>
    <xf numFmtId="3" fontId="35" fillId="6" borderId="10" xfId="11" applyFont="1" applyFill="1" applyBorder="1" applyProtection="1">
      <alignment horizontal="right" vertical="center"/>
    </xf>
    <xf numFmtId="3" fontId="35" fillId="6" borderId="3" xfId="11" applyFont="1" applyFill="1" applyBorder="1" applyProtection="1">
      <alignment horizontal="right" vertical="center"/>
    </xf>
    <xf numFmtId="3" fontId="35" fillId="6" borderId="4" xfId="11" applyFont="1" applyFill="1" applyBorder="1" applyProtection="1">
      <alignment horizontal="right" vertical="center"/>
    </xf>
    <xf numFmtId="0" fontId="5" fillId="6" borderId="34" xfId="0" applyFont="1" applyFill="1" applyBorder="1" applyProtection="1">
      <alignment vertical="center"/>
    </xf>
    <xf numFmtId="2" fontId="4" fillId="6" borderId="12" xfId="32" applyNumberFormat="1" applyFont="1" applyFill="1" applyBorder="1" applyProtection="1">
      <alignment horizontal="right" vertical="center"/>
    </xf>
    <xf numFmtId="0" fontId="32" fillId="6" borderId="27" xfId="0" applyFont="1" applyFill="1" applyBorder="1" applyProtection="1">
      <alignment vertical="center"/>
    </xf>
    <xf numFmtId="0" fontId="4" fillId="6" borderId="24" xfId="3" quotePrefix="1" applyNumberFormat="1" applyFont="1" applyFill="1" applyBorder="1" applyAlignment="1" applyProtection="1">
      <alignment horizontal="center" vertical="center" wrapText="1"/>
    </xf>
    <xf numFmtId="49" fontId="34" fillId="46" borderId="1" xfId="3" applyNumberFormat="1" applyFont="1" applyFill="1" applyBorder="1" applyAlignment="1" applyProtection="1">
      <alignment horizontal="center" vertical="center" wrapText="1"/>
    </xf>
    <xf numFmtId="0" fontId="35" fillId="6" borderId="1" xfId="0" quotePrefix="1" applyNumberFormat="1" applyFont="1" applyFill="1" applyBorder="1" applyAlignment="1" applyProtection="1">
      <alignment horizontal="center" vertical="center" wrapText="1"/>
    </xf>
    <xf numFmtId="0" fontId="27" fillId="6" borderId="0" xfId="111" applyFont="1" applyFill="1" applyBorder="1" applyAlignment="1" applyProtection="1">
      <alignment horizontal="left" vertical="top" wrapText="1"/>
    </xf>
    <xf numFmtId="0" fontId="4" fillId="6" borderId="12" xfId="0" applyFont="1" applyFill="1" applyBorder="1" applyAlignment="1" applyProtection="1">
      <alignment vertical="center" wrapText="1"/>
    </xf>
    <xf numFmtId="0" fontId="4" fillId="6" borderId="3" xfId="0" applyFont="1" applyFill="1" applyBorder="1" applyAlignment="1" applyProtection="1">
      <alignment vertical="center" wrapText="1"/>
    </xf>
    <xf numFmtId="0" fontId="4" fillId="6" borderId="3" xfId="0" applyFont="1" applyFill="1" applyBorder="1" applyAlignment="1" applyProtection="1">
      <alignment vertical="center"/>
    </xf>
    <xf numFmtId="0" fontId="4" fillId="6" borderId="3" xfId="0" applyFont="1" applyFill="1" applyBorder="1" applyAlignment="1" applyProtection="1">
      <alignment horizontal="left" vertical="center"/>
    </xf>
    <xf numFmtId="0" fontId="4" fillId="6" borderId="4" xfId="0" applyFont="1" applyFill="1" applyBorder="1" applyAlignment="1" applyProtection="1">
      <alignment horizontal="left" vertical="center"/>
    </xf>
    <xf numFmtId="49" fontId="35" fillId="6" borderId="24" xfId="0" applyNumberFormat="1" applyFont="1" applyFill="1" applyBorder="1" applyAlignment="1" applyProtection="1">
      <alignment horizontal="center" vertical="center" wrapText="1"/>
    </xf>
    <xf numFmtId="49" fontId="35" fillId="6" borderId="29" xfId="0" applyNumberFormat="1" applyFont="1" applyFill="1" applyBorder="1" applyAlignment="1" applyProtection="1">
      <alignment horizontal="center" vertical="center" wrapText="1"/>
    </xf>
    <xf numFmtId="0" fontId="4" fillId="6" borderId="3"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6" borderId="0" xfId="0" applyFont="1" applyFill="1" applyBorder="1" applyProtection="1">
      <alignment vertical="center"/>
    </xf>
    <xf numFmtId="0" fontId="4" fillId="6" borderId="8" xfId="0" applyFont="1" applyFill="1" applyBorder="1" applyProtection="1">
      <alignment vertical="center"/>
    </xf>
    <xf numFmtId="0" fontId="4" fillId="6" borderId="3" xfId="0" applyFont="1" applyFill="1" applyBorder="1" applyProtection="1">
      <alignment vertical="center"/>
    </xf>
    <xf numFmtId="0" fontId="4" fillId="6" borderId="2" xfId="0" applyFont="1" applyFill="1" applyBorder="1" applyProtection="1">
      <alignment vertical="center"/>
    </xf>
    <xf numFmtId="0" fontId="5" fillId="6" borderId="0" xfId="122" applyFont="1" applyFill="1" applyBorder="1" applyAlignment="1" applyProtection="1">
      <alignment vertical="center" wrapText="1"/>
    </xf>
    <xf numFmtId="0" fontId="4" fillId="6" borderId="12" xfId="0" applyFont="1" applyFill="1" applyBorder="1" applyAlignment="1" applyProtection="1">
      <alignment vertical="center"/>
    </xf>
    <xf numFmtId="0" fontId="32" fillId="6" borderId="38" xfId="0" applyFont="1" applyFill="1" applyBorder="1" applyProtection="1">
      <alignment vertical="center"/>
    </xf>
    <xf numFmtId="0" fontId="32" fillId="6" borderId="9" xfId="0" applyFont="1" applyFill="1" applyBorder="1" applyProtection="1">
      <alignment vertical="center"/>
    </xf>
    <xf numFmtId="0" fontId="4" fillId="6" borderId="35" xfId="0" applyFont="1" applyFill="1" applyBorder="1" applyProtection="1">
      <alignment vertical="center"/>
    </xf>
    <xf numFmtId="9" fontId="4" fillId="6" borderId="9" xfId="8" applyFont="1" applyFill="1" applyBorder="1" applyProtection="1">
      <alignment horizontal="right" vertical="center"/>
    </xf>
    <xf numFmtId="0" fontId="4" fillId="6" borderId="9" xfId="9" applyFont="1" applyFill="1" applyBorder="1" applyProtection="1">
      <alignment horizontal="left" vertical="center"/>
    </xf>
    <xf numFmtId="0" fontId="4" fillId="6" borderId="39" xfId="0" applyFont="1" applyFill="1" applyBorder="1" applyProtection="1">
      <alignment vertical="center"/>
    </xf>
    <xf numFmtId="0" fontId="4" fillId="6" borderId="32" xfId="0" applyFont="1" applyFill="1" applyBorder="1" applyProtection="1">
      <alignment vertical="center"/>
    </xf>
    <xf numFmtId="0" fontId="4" fillId="6" borderId="32" xfId="9" applyFont="1" applyFill="1" applyBorder="1" applyProtection="1">
      <alignment horizontal="left" vertical="center"/>
    </xf>
    <xf numFmtId="0" fontId="32" fillId="6" borderId="41" xfId="0" applyFont="1" applyFill="1" applyBorder="1" applyProtection="1">
      <alignment vertical="center"/>
    </xf>
    <xf numFmtId="0" fontId="4" fillId="6" borderId="29" xfId="0" applyFont="1" applyFill="1" applyBorder="1" applyProtection="1">
      <alignment vertical="center"/>
    </xf>
    <xf numFmtId="0" fontId="32" fillId="6" borderId="32" xfId="0" applyFont="1" applyFill="1" applyBorder="1" applyProtection="1">
      <alignment vertical="center"/>
    </xf>
    <xf numFmtId="0" fontId="32" fillId="6" borderId="39" xfId="0" applyFont="1" applyFill="1" applyBorder="1" applyProtection="1">
      <alignment vertical="center"/>
    </xf>
    <xf numFmtId="0" fontId="5" fillId="6" borderId="39" xfId="0" applyFont="1" applyFill="1" applyBorder="1" applyProtection="1">
      <alignment vertical="center"/>
    </xf>
    <xf numFmtId="0" fontId="32" fillId="6" borderId="42" xfId="0" applyFont="1" applyFill="1" applyBorder="1" applyProtection="1">
      <alignment vertical="center"/>
    </xf>
    <xf numFmtId="0" fontId="4" fillId="6" borderId="33" xfId="0" applyFont="1" applyFill="1" applyBorder="1" applyProtection="1">
      <alignment vertical="center"/>
    </xf>
    <xf numFmtId="0" fontId="5" fillId="2" borderId="40" xfId="0" applyFont="1" applyFill="1" applyBorder="1" applyAlignment="1" applyProtection="1"/>
    <xf numFmtId="0" fontId="4" fillId="2" borderId="33" xfId="0" applyFont="1" applyFill="1" applyBorder="1" applyProtection="1">
      <alignment vertical="center"/>
    </xf>
    <xf numFmtId="0" fontId="4" fillId="2" borderId="39" xfId="0" applyFont="1" applyFill="1" applyBorder="1" applyProtection="1">
      <alignment vertical="center"/>
    </xf>
    <xf numFmtId="0" fontId="4" fillId="2" borderId="47" xfId="0" applyFont="1" applyFill="1" applyBorder="1" applyProtection="1">
      <alignment vertical="center"/>
    </xf>
    <xf numFmtId="0" fontId="4" fillId="2" borderId="35" xfId="0" applyFont="1" applyFill="1" applyBorder="1" applyAlignment="1" applyProtection="1">
      <alignment vertical="center"/>
    </xf>
    <xf numFmtId="0" fontId="5" fillId="2" borderId="39" xfId="0" applyFont="1" applyFill="1" applyBorder="1" applyAlignment="1" applyProtection="1">
      <alignment horizontal="left"/>
    </xf>
    <xf numFmtId="0" fontId="4" fillId="6" borderId="0" xfId="0" applyFont="1" applyBorder="1" applyAlignment="1" applyProtection="1">
      <alignment vertical="center"/>
    </xf>
    <xf numFmtId="0" fontId="25" fillId="2" borderId="36" xfId="4" applyFont="1" applyFill="1" applyBorder="1" applyAlignment="1" applyProtection="1"/>
    <xf numFmtId="0" fontId="4" fillId="2" borderId="36" xfId="0" applyFont="1" applyFill="1" applyBorder="1" applyProtection="1">
      <alignment vertical="center"/>
    </xf>
    <xf numFmtId="0" fontId="4" fillId="2" borderId="37" xfId="0" applyFont="1" applyFill="1" applyBorder="1" applyProtection="1">
      <alignment vertical="center"/>
    </xf>
    <xf numFmtId="0" fontId="5" fillId="6" borderId="38" xfId="0" applyFont="1" applyFill="1" applyBorder="1" applyAlignment="1" applyProtection="1"/>
    <xf numFmtId="0" fontId="5" fillId="2" borderId="35" xfId="0" applyFont="1" applyFill="1" applyBorder="1" applyAlignment="1" applyProtection="1"/>
    <xf numFmtId="0" fontId="5" fillId="6" borderId="43" xfId="0" applyFont="1" applyFill="1" applyBorder="1" applyAlignment="1" applyProtection="1"/>
    <xf numFmtId="0" fontId="6" fillId="6" borderId="39" xfId="5" applyFont="1" applyFill="1" applyBorder="1" applyAlignment="1" applyProtection="1">
      <alignment horizontal="center" vertical="center" wrapText="1"/>
    </xf>
    <xf numFmtId="0" fontId="4" fillId="6" borderId="33" xfId="3" applyFont="1" applyFill="1" applyBorder="1" applyProtection="1">
      <alignment horizontal="center" vertical="center"/>
    </xf>
    <xf numFmtId="0" fontId="4" fillId="6" borderId="30" xfId="3" applyFont="1" applyFill="1" applyBorder="1" applyProtection="1">
      <alignment horizontal="center" vertical="center"/>
    </xf>
    <xf numFmtId="0" fontId="0" fillId="2" borderId="39" xfId="0" applyFill="1" applyBorder="1">
      <alignment vertical="center"/>
    </xf>
    <xf numFmtId="0" fontId="4" fillId="6" borderId="44" xfId="0" applyFont="1" applyFill="1" applyBorder="1" applyProtection="1">
      <alignment vertical="center"/>
    </xf>
    <xf numFmtId="0" fontId="5" fillId="6" borderId="39" xfId="0" applyFont="1" applyFill="1" applyBorder="1" applyAlignment="1" applyProtection="1">
      <alignment horizontal="left"/>
    </xf>
    <xf numFmtId="0" fontId="4" fillId="2" borderId="30" xfId="0" applyFont="1" applyFill="1" applyBorder="1" applyProtection="1">
      <alignment vertical="center"/>
    </xf>
    <xf numFmtId="0" fontId="4" fillId="2" borderId="39" xfId="0" applyFont="1" applyFill="1" applyBorder="1" applyAlignment="1" applyProtection="1">
      <alignment vertical="center"/>
    </xf>
    <xf numFmtId="0" fontId="4" fillId="2" borderId="33" xfId="0" applyFont="1" applyFill="1" applyBorder="1" applyAlignment="1" applyProtection="1">
      <alignment vertical="center"/>
    </xf>
    <xf numFmtId="0" fontId="4" fillId="6" borderId="40" xfId="0" applyFont="1" applyFill="1" applyBorder="1" applyProtection="1">
      <alignment vertical="center"/>
    </xf>
    <xf numFmtId="9" fontId="4" fillId="6" borderId="32" xfId="8" applyFont="1" applyFill="1" applyBorder="1" applyProtection="1">
      <alignment horizontal="right" vertical="center"/>
    </xf>
    <xf numFmtId="49" fontId="4" fillId="46" borderId="0" xfId="3" applyNumberFormat="1" applyFont="1" applyFill="1" applyBorder="1" applyAlignment="1" applyProtection="1">
      <alignment horizontal="center" vertical="center" wrapText="1"/>
    </xf>
    <xf numFmtId="0" fontId="41" fillId="6" borderId="0" xfId="0" applyFont="1" applyFill="1" applyBorder="1" applyAlignment="1" applyProtection="1">
      <alignment horizontal="right" vertical="center"/>
    </xf>
    <xf numFmtId="176" fontId="4" fillId="47" borderId="0" xfId="0" applyNumberFormat="1" applyFont="1" applyFill="1" applyBorder="1" applyAlignment="1" applyProtection="1">
      <alignment horizontal="left" vertical="top"/>
    </xf>
    <xf numFmtId="10" fontId="6" fillId="43" borderId="1" xfId="7" applyFont="1" applyFill="1" applyBorder="1" applyProtection="1">
      <alignment horizontal="right" vertical="center"/>
    </xf>
    <xf numFmtId="49" fontId="4" fillId="6" borderId="23" xfId="3" applyNumberFormat="1" applyFont="1" applyFill="1" applyBorder="1" applyAlignment="1" applyProtection="1">
      <alignment horizontal="center" vertical="center" wrapText="1"/>
    </xf>
    <xf numFmtId="0" fontId="4" fillId="6" borderId="3" xfId="0" applyFont="1" applyFill="1" applyBorder="1" applyAlignment="1" applyProtection="1">
      <alignment vertical="center"/>
    </xf>
    <xf numFmtId="0" fontId="4" fillId="6" borderId="3" xfId="0" applyFont="1" applyFill="1" applyBorder="1" applyAlignment="1" applyProtection="1">
      <alignment vertical="center"/>
    </xf>
    <xf numFmtId="0" fontId="4" fillId="6" borderId="4" xfId="0" applyFont="1" applyFill="1" applyBorder="1" applyAlignment="1" applyProtection="1">
      <alignment horizontal="left" vertical="center"/>
    </xf>
    <xf numFmtId="49" fontId="35" fillId="6" borderId="24" xfId="0" applyNumberFormat="1" applyFont="1" applyFill="1" applyBorder="1" applyAlignment="1" applyProtection="1">
      <alignment horizontal="center" vertical="center" wrapText="1"/>
    </xf>
    <xf numFmtId="0" fontId="4" fillId="6" borderId="0" xfId="0" applyFont="1" applyFill="1" applyBorder="1" applyProtection="1">
      <alignment vertical="center"/>
    </xf>
    <xf numFmtId="0" fontId="4" fillId="6" borderId="2" xfId="0" applyFont="1" applyFill="1" applyBorder="1" applyProtection="1">
      <alignment vertical="center"/>
    </xf>
    <xf numFmtId="0" fontId="4" fillId="6" borderId="0" xfId="0" applyFont="1" applyFill="1" applyBorder="1" applyProtection="1">
      <alignment vertical="center"/>
    </xf>
    <xf numFmtId="0" fontId="4" fillId="6" borderId="4"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49" fontId="4" fillId="6" borderId="1" xfId="3" quotePrefix="1" applyNumberFormat="1" applyFont="1" applyFill="1" applyBorder="1" applyAlignment="1" applyProtection="1">
      <alignment horizontal="center" vertical="center" wrapText="1"/>
    </xf>
    <xf numFmtId="0" fontId="4" fillId="6" borderId="3" xfId="3" quotePrefix="1" applyNumberFormat="1" applyFont="1" applyFill="1" applyBorder="1" applyAlignment="1" applyProtection="1">
      <alignment horizontal="center" vertical="center" wrapText="1"/>
    </xf>
    <xf numFmtId="49" fontId="35" fillId="6" borderId="3" xfId="0" quotePrefix="1" applyNumberFormat="1" applyFont="1" applyFill="1" applyBorder="1" applyAlignment="1" applyProtection="1">
      <alignment horizontal="center" vertical="center" wrapText="1"/>
    </xf>
    <xf numFmtId="0" fontId="4" fillId="6" borderId="1" xfId="3" quotePrefix="1" applyNumberFormat="1" applyFont="1" applyFill="1" applyBorder="1" applyAlignment="1" applyProtection="1">
      <alignment horizontal="center" vertical="center" wrapText="1"/>
    </xf>
    <xf numFmtId="0" fontId="0" fillId="6" borderId="0" xfId="0" applyFill="1" applyAlignment="1" applyProtection="1">
      <alignment vertical="center"/>
    </xf>
    <xf numFmtId="49" fontId="4" fillId="46" borderId="8" xfId="3" applyNumberFormat="1" applyFont="1" applyFill="1" applyBorder="1" applyAlignment="1" applyProtection="1">
      <alignment horizontal="center" vertical="center" wrapText="1"/>
    </xf>
    <xf numFmtId="0" fontId="5" fillId="6" borderId="0" xfId="120" quotePrefix="1" applyNumberFormat="1" applyFont="1" applyFill="1" applyBorder="1" applyAlignment="1" applyProtection="1">
      <alignment horizontal="left" vertical="top"/>
    </xf>
    <xf numFmtId="0" fontId="5" fillId="6" borderId="0" xfId="120" applyNumberFormat="1" applyFont="1" applyFill="1" applyBorder="1" applyAlignment="1" applyProtection="1">
      <alignment horizontal="left" vertical="top"/>
    </xf>
    <xf numFmtId="2" fontId="42" fillId="6" borderId="4" xfId="32" applyNumberFormat="1" applyFont="1" applyBorder="1" applyProtection="1">
      <alignment horizontal="right" vertical="center"/>
    </xf>
    <xf numFmtId="2" fontId="42" fillId="6" borderId="1" xfId="32" applyNumberFormat="1" applyFont="1" applyBorder="1" applyProtection="1">
      <alignment horizontal="right" vertical="center"/>
    </xf>
    <xf numFmtId="2" fontId="42" fillId="6" borderId="11" xfId="32" applyNumberFormat="1" applyFont="1" applyBorder="1" applyProtection="1">
      <alignment horizontal="right" vertical="center"/>
    </xf>
    <xf numFmtId="0" fontId="42" fillId="46" borderId="10" xfId="3" applyFont="1" applyFill="1" applyBorder="1" applyProtection="1">
      <alignment horizontal="center" vertical="center"/>
    </xf>
    <xf numFmtId="0" fontId="42" fillId="46" borderId="8" xfId="3" applyFont="1" applyFill="1" applyBorder="1" applyProtection="1">
      <alignment horizontal="center" vertical="center"/>
    </xf>
    <xf numFmtId="0" fontId="42" fillId="46" borderId="4" xfId="3" applyFont="1" applyFill="1" applyBorder="1" applyProtection="1">
      <alignment horizontal="center" vertical="center"/>
    </xf>
    <xf numFmtId="0" fontId="42" fillId="46" borderId="3" xfId="3" applyFont="1" applyFill="1" applyBorder="1" applyProtection="1">
      <alignment horizontal="center" vertical="center"/>
    </xf>
    <xf numFmtId="0" fontId="42" fillId="46" borderId="9" xfId="3" applyFont="1" applyFill="1" applyBorder="1" applyProtection="1">
      <alignment horizontal="center" vertical="center"/>
    </xf>
    <xf numFmtId="0" fontId="42" fillId="6" borderId="0" xfId="0" applyFont="1" applyFill="1" applyBorder="1" applyAlignment="1" applyProtection="1">
      <alignment vertical="center"/>
    </xf>
    <xf numFmtId="0" fontId="42" fillId="6" borderId="0" xfId="119" applyFont="1" applyFill="1" applyBorder="1" applyAlignment="1" applyProtection="1">
      <alignment horizontal="left" vertical="center"/>
    </xf>
    <xf numFmtId="0" fontId="4" fillId="6" borderId="9" xfId="0" applyFont="1" applyFill="1" applyBorder="1" applyAlignment="1" applyProtection="1">
      <alignment vertical="center"/>
    </xf>
    <xf numFmtId="0" fontId="4" fillId="6" borderId="8" xfId="0" applyFont="1" applyFill="1" applyBorder="1" applyAlignment="1" applyProtection="1">
      <alignment vertical="center"/>
    </xf>
    <xf numFmtId="0" fontId="4" fillId="6" borderId="8" xfId="0" applyFont="1" applyFill="1" applyBorder="1" applyAlignment="1" applyProtection="1">
      <alignment horizontal="left" vertical="center"/>
    </xf>
    <xf numFmtId="0" fontId="4" fillId="6" borderId="6" xfId="0" applyFont="1" applyFill="1" applyBorder="1" applyAlignment="1" applyProtection="1">
      <alignment horizontal="left" vertical="center"/>
    </xf>
    <xf numFmtId="0" fontId="4" fillId="6" borderId="11" xfId="0" applyFont="1" applyFill="1" applyBorder="1" applyAlignment="1" applyProtection="1">
      <alignment vertical="center"/>
    </xf>
    <xf numFmtId="2" fontId="4" fillId="2" borderId="24" xfId="0" applyNumberFormat="1" applyFont="1" applyFill="1" applyBorder="1" applyProtection="1">
      <alignment vertical="center"/>
    </xf>
    <xf numFmtId="0" fontId="4" fillId="2" borderId="0" xfId="0" applyFont="1" applyFill="1" applyBorder="1" applyAlignment="1" applyProtection="1">
      <alignment horizontal="left" vertical="center"/>
    </xf>
    <xf numFmtId="0" fontId="35" fillId="6" borderId="0" xfId="0" quotePrefix="1" applyNumberFormat="1" applyFont="1" applyFill="1" applyBorder="1" applyAlignment="1" applyProtection="1">
      <alignment horizontal="center" vertical="center" wrapText="1"/>
    </xf>
    <xf numFmtId="2" fontId="4" fillId="6" borderId="5" xfId="32" applyNumberFormat="1" applyFont="1" applyBorder="1" applyProtection="1">
      <alignment horizontal="right" vertical="center"/>
    </xf>
    <xf numFmtId="2" fontId="4" fillId="6" borderId="0" xfId="32" applyNumberFormat="1" applyFont="1" applyBorder="1" applyProtection="1">
      <alignment horizontal="right" vertical="center"/>
    </xf>
    <xf numFmtId="0" fontId="27" fillId="6" borderId="0" xfId="111" applyFont="1" applyFill="1" applyBorder="1" applyAlignment="1" applyProtection="1">
      <alignment horizontal="left" vertical="top"/>
    </xf>
    <xf numFmtId="49" fontId="27" fillId="6" borderId="0" xfId="111" applyNumberFormat="1" applyFont="1" applyFill="1" applyBorder="1" applyAlignment="1" applyProtection="1">
      <alignment horizontal="right" vertical="top" wrapText="1"/>
    </xf>
    <xf numFmtId="2" fontId="4" fillId="46" borderId="0" xfId="3" applyNumberFormat="1" applyFont="1" applyFill="1" applyBorder="1" applyProtection="1">
      <alignment horizontal="center" vertical="center"/>
    </xf>
    <xf numFmtId="2" fontId="4" fillId="46" borderId="11" xfId="3" applyNumberFormat="1" applyFont="1" applyFill="1" applyBorder="1" applyProtection="1">
      <alignment horizontal="center" vertical="center"/>
    </xf>
    <xf numFmtId="0" fontId="4" fillId="6" borderId="9" xfId="0" applyFont="1" applyFill="1" applyBorder="1" applyAlignment="1" applyProtection="1">
      <alignment horizontal="left" vertical="center"/>
    </xf>
    <xf numFmtId="0" fontId="4" fillId="6" borderId="4" xfId="0" applyFont="1" applyFill="1" applyBorder="1" applyAlignment="1" applyProtection="1">
      <alignment horizontal="left" vertical="center"/>
    </xf>
    <xf numFmtId="0" fontId="4" fillId="6" borderId="3" xfId="0" applyFont="1" applyFill="1" applyBorder="1" applyProtection="1">
      <alignment vertical="center"/>
    </xf>
    <xf numFmtId="0" fontId="35" fillId="6" borderId="4" xfId="0" quotePrefix="1" applyFont="1" applyFill="1" applyBorder="1" applyAlignment="1" applyProtection="1">
      <alignment horizontal="center" vertical="center" wrapText="1"/>
    </xf>
    <xf numFmtId="0" fontId="4" fillId="2" borderId="11"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0" fontId="4" fillId="2" borderId="12" xfId="0" applyFont="1" applyFill="1" applyBorder="1" applyProtection="1">
      <alignment vertical="center"/>
    </xf>
    <xf numFmtId="0" fontId="35" fillId="46" borderId="3" xfId="0" applyFont="1" applyFill="1" applyBorder="1" applyAlignment="1" applyProtection="1">
      <alignment horizontal="center" vertical="center" wrapText="1"/>
    </xf>
    <xf numFmtId="0" fontId="4" fillId="6" borderId="0" xfId="0" applyFont="1" applyFill="1" applyBorder="1" applyAlignment="1" applyProtection="1">
      <alignment horizontal="left" vertical="center"/>
    </xf>
    <xf numFmtId="0" fontId="35" fillId="6" borderId="1" xfId="0" applyNumberFormat="1" applyFont="1" applyFill="1" applyBorder="1" applyAlignment="1" applyProtection="1">
      <alignment horizontal="center" vertical="center" wrapText="1"/>
    </xf>
    <xf numFmtId="0" fontId="4" fillId="6" borderId="4" xfId="0" applyFont="1" applyFill="1" applyBorder="1" applyAlignment="1" applyProtection="1">
      <alignment horizontal="left" vertical="center"/>
    </xf>
    <xf numFmtId="0" fontId="27" fillId="6" borderId="0" xfId="111" applyFont="1" applyFill="1" applyBorder="1" applyAlignment="1" applyProtection="1">
      <alignment horizontal="left" vertical="top" wrapText="1"/>
    </xf>
    <xf numFmtId="0" fontId="27" fillId="6" borderId="0" xfId="111" applyFont="1" applyFill="1" applyBorder="1" applyAlignment="1" applyProtection="1">
      <alignment horizontal="left" vertical="top"/>
    </xf>
    <xf numFmtId="3" fontId="5" fillId="48" borderId="1" xfId="11" applyFont="1" applyFill="1" applyBorder="1" applyAlignment="1" applyProtection="1">
      <alignment horizontal="center" vertical="center"/>
      <protection locked="0"/>
    </xf>
    <xf numFmtId="0" fontId="30" fillId="6" borderId="0" xfId="4" applyFont="1" applyFill="1" applyBorder="1" applyAlignment="1" applyProtection="1">
      <alignment horizontal="center" vertical="center"/>
    </xf>
    <xf numFmtId="176" fontId="5" fillId="48" borderId="1" xfId="11" applyNumberFormat="1" applyFont="1" applyFill="1" applyBorder="1" applyAlignment="1" applyProtection="1">
      <alignment horizontal="center" vertical="center"/>
      <protection locked="0"/>
    </xf>
    <xf numFmtId="0" fontId="4" fillId="49" borderId="3" xfId="0" applyFont="1" applyFill="1" applyBorder="1" applyProtection="1">
      <alignment vertical="center"/>
      <protection locked="0"/>
    </xf>
    <xf numFmtId="0" fontId="4" fillId="49" borderId="9" xfId="0" applyFont="1" applyFill="1" applyBorder="1" applyProtection="1">
      <alignment vertical="center"/>
      <protection locked="0"/>
    </xf>
    <xf numFmtId="0" fontId="4" fillId="49" borderId="4" xfId="0" applyFont="1" applyFill="1" applyBorder="1" applyProtection="1">
      <alignment vertical="center"/>
      <protection locked="0"/>
    </xf>
    <xf numFmtId="0" fontId="6" fillId="6" borderId="1" xfId="0" applyFont="1" applyFill="1" applyBorder="1" applyAlignment="1" applyProtection="1">
      <alignment horizontal="center" wrapText="1"/>
    </xf>
    <xf numFmtId="0" fontId="6" fillId="6" borderId="1" xfId="0" applyFont="1" applyFill="1" applyBorder="1" applyAlignment="1" applyProtection="1">
      <alignment horizontal="center" vertical="center"/>
    </xf>
    <xf numFmtId="0" fontId="4" fillId="6" borderId="1" xfId="0" applyFont="1" applyFill="1" applyBorder="1" applyAlignment="1" applyProtection="1">
      <alignment horizontal="center" vertical="center"/>
    </xf>
    <xf numFmtId="0" fontId="4" fillId="6" borderId="9" xfId="0" applyFont="1" applyFill="1" applyBorder="1" applyAlignment="1" applyProtection="1">
      <alignment vertical="center" wrapText="1"/>
    </xf>
    <xf numFmtId="0" fontId="4" fillId="6" borderId="4" xfId="0" applyFont="1" applyFill="1" applyBorder="1" applyAlignment="1" applyProtection="1">
      <alignment vertical="center" wrapText="1"/>
    </xf>
    <xf numFmtId="0" fontId="4" fillId="6" borderId="24" xfId="3" quotePrefix="1" applyNumberFormat="1" applyFont="1" applyFill="1" applyBorder="1" applyAlignment="1" applyProtection="1">
      <alignment horizontal="center" vertical="center" wrapText="1"/>
    </xf>
    <xf numFmtId="49" fontId="4" fillId="6" borderId="29" xfId="3" applyNumberFormat="1" applyFont="1" applyFill="1" applyBorder="1" applyAlignment="1" applyProtection="1">
      <alignment horizontal="center" vertical="center" wrapText="1"/>
    </xf>
    <xf numFmtId="49" fontId="4" fillId="6" borderId="23" xfId="3" applyNumberFormat="1" applyFont="1" applyFill="1" applyBorder="1" applyAlignment="1" applyProtection="1">
      <alignment horizontal="center" vertical="center" wrapText="1"/>
    </xf>
    <xf numFmtId="0" fontId="4" fillId="6" borderId="9" xfId="0" applyFont="1" applyFill="1" applyBorder="1" applyAlignment="1" applyProtection="1">
      <alignment horizontal="left" vertical="center" wrapText="1"/>
    </xf>
    <xf numFmtId="0" fontId="4" fillId="6" borderId="4" xfId="0" applyFont="1" applyFill="1" applyBorder="1" applyAlignment="1" applyProtection="1">
      <alignment horizontal="left" vertical="center" wrapText="1"/>
    </xf>
    <xf numFmtId="0" fontId="4" fillId="6" borderId="3" xfId="0" applyFont="1" applyFill="1" applyBorder="1" applyAlignment="1" applyProtection="1">
      <alignment horizontal="left" vertical="center"/>
    </xf>
    <xf numFmtId="0" fontId="4" fillId="6" borderId="9" xfId="0" applyFont="1" applyFill="1" applyBorder="1" applyAlignment="1" applyProtection="1">
      <alignment horizontal="left" vertical="center"/>
    </xf>
    <xf numFmtId="0" fontId="4" fillId="6" borderId="4" xfId="0" applyFont="1" applyFill="1" applyBorder="1" applyAlignment="1" applyProtection="1">
      <alignment horizontal="left" vertical="center"/>
    </xf>
    <xf numFmtId="0" fontId="4" fillId="6" borderId="3" xfId="0" applyFont="1" applyFill="1" applyBorder="1" applyAlignment="1" applyProtection="1">
      <alignment vertical="center"/>
    </xf>
    <xf numFmtId="0" fontId="4" fillId="6" borderId="9" xfId="0" applyFont="1" applyFill="1" applyBorder="1" applyAlignment="1" applyProtection="1">
      <alignment vertical="center"/>
    </xf>
    <xf numFmtId="0" fontId="4" fillId="6" borderId="4" xfId="0" applyFont="1" applyFill="1" applyBorder="1" applyAlignment="1" applyProtection="1">
      <alignment vertical="center"/>
    </xf>
    <xf numFmtId="49" fontId="35" fillId="6" borderId="24" xfId="0" applyNumberFormat="1" applyFont="1" applyFill="1" applyBorder="1" applyAlignment="1" applyProtection="1">
      <alignment horizontal="center" vertical="center" wrapText="1"/>
    </xf>
    <xf numFmtId="49" fontId="35" fillId="6" borderId="29" xfId="0" applyNumberFormat="1" applyFont="1" applyFill="1" applyBorder="1" applyAlignment="1" applyProtection="1">
      <alignment horizontal="center" vertical="center" wrapText="1"/>
    </xf>
    <xf numFmtId="49" fontId="35" fillId="6" borderId="23" xfId="0" applyNumberFormat="1" applyFont="1" applyFill="1" applyBorder="1" applyAlignment="1" applyProtection="1">
      <alignment horizontal="center" vertical="center" wrapText="1"/>
    </xf>
    <xf numFmtId="0" fontId="4" fillId="2" borderId="3" xfId="0" applyFont="1" applyFill="1" applyBorder="1" applyAlignment="1" applyProtection="1">
      <alignment vertical="center"/>
    </xf>
    <xf numFmtId="0" fontId="4" fillId="2" borderId="9" xfId="0" applyFont="1" applyFill="1" applyBorder="1" applyAlignment="1" applyProtection="1">
      <alignment vertical="center"/>
    </xf>
    <xf numFmtId="0" fontId="4" fillId="2" borderId="4" xfId="0" applyFont="1" applyFill="1" applyBorder="1" applyAlignment="1" applyProtection="1">
      <alignment vertical="center"/>
    </xf>
    <xf numFmtId="0" fontId="35" fillId="6" borderId="24" xfId="0" quotePrefix="1" applyNumberFormat="1" applyFont="1" applyFill="1" applyBorder="1" applyAlignment="1" applyProtection="1">
      <alignment horizontal="center" vertical="center" wrapText="1"/>
    </xf>
    <xf numFmtId="0" fontId="35" fillId="6" borderId="29" xfId="0" quotePrefix="1" applyNumberFormat="1" applyFont="1" applyFill="1" applyBorder="1" applyAlignment="1" applyProtection="1">
      <alignment horizontal="center" vertical="center" wrapText="1"/>
    </xf>
    <xf numFmtId="0" fontId="35" fillId="6" borderId="23" xfId="0" quotePrefix="1" applyNumberFormat="1" applyFont="1" applyFill="1" applyBorder="1" applyAlignment="1" applyProtection="1">
      <alignment horizontal="center" vertical="center" wrapText="1"/>
    </xf>
    <xf numFmtId="0" fontId="4" fillId="43" borderId="3" xfId="9" applyFont="1" applyFill="1" applyBorder="1" applyProtection="1">
      <alignment horizontal="left" vertical="center"/>
    </xf>
    <xf numFmtId="0" fontId="4" fillId="43" borderId="9" xfId="9" applyFont="1" applyFill="1" applyBorder="1" applyProtection="1">
      <alignment horizontal="left" vertical="center"/>
    </xf>
    <xf numFmtId="0" fontId="4" fillId="43" borderId="4" xfId="9" applyFont="1" applyFill="1" applyBorder="1" applyProtection="1">
      <alignment horizontal="left" vertical="center"/>
    </xf>
    <xf numFmtId="0" fontId="4" fillId="43" borderId="3" xfId="9" applyFont="1" applyBorder="1" applyProtection="1">
      <alignment horizontal="left" vertical="center"/>
    </xf>
    <xf numFmtId="0" fontId="4" fillId="43" borderId="9" xfId="9" applyFont="1" applyBorder="1" applyProtection="1">
      <alignment horizontal="left" vertical="center"/>
    </xf>
    <xf numFmtId="0" fontId="4" fillId="43" borderId="4" xfId="9" applyFont="1" applyBorder="1" applyProtection="1">
      <alignment horizontal="left" vertical="center"/>
    </xf>
    <xf numFmtId="0" fontId="4" fillId="2" borderId="3" xfId="0" applyFont="1" applyFill="1" applyBorder="1" applyAlignment="1" applyProtection="1">
      <alignment horizontal="left" vertical="center" wrapText="1"/>
    </xf>
    <xf numFmtId="0" fontId="4" fillId="2" borderId="9"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6" borderId="0" xfId="0" applyFont="1" applyFill="1" applyBorder="1" applyProtection="1">
      <alignment vertical="center"/>
    </xf>
    <xf numFmtId="0" fontId="4" fillId="6" borderId="6" xfId="0" applyFont="1" applyFill="1" applyBorder="1" applyProtection="1">
      <alignment vertical="center"/>
    </xf>
    <xf numFmtId="0" fontId="4" fillId="6" borderId="8" xfId="0" applyFont="1" applyFill="1" applyBorder="1" applyProtection="1">
      <alignment vertical="center"/>
    </xf>
    <xf numFmtId="0" fontId="4" fillId="6" borderId="7" xfId="0" applyFont="1" applyFill="1" applyBorder="1" applyProtection="1">
      <alignment vertical="center"/>
    </xf>
    <xf numFmtId="0" fontId="4" fillId="6" borderId="3" xfId="0" applyFont="1" applyFill="1" applyBorder="1" applyProtection="1">
      <alignment vertical="center"/>
    </xf>
    <xf numFmtId="0" fontId="4" fillId="6" borderId="9" xfId="0" applyFont="1" applyFill="1" applyBorder="1" applyProtection="1">
      <alignment vertical="center"/>
    </xf>
    <xf numFmtId="0" fontId="4" fillId="6" borderId="4" xfId="0" applyFont="1" applyFill="1" applyBorder="1" applyProtection="1">
      <alignment vertical="center"/>
    </xf>
    <xf numFmtId="0" fontId="4" fillId="6" borderId="3" xfId="0" applyFont="1" applyFill="1" applyBorder="1" applyAlignment="1" applyProtection="1">
      <alignment horizontal="left" vertical="center" wrapText="1"/>
    </xf>
    <xf numFmtId="0" fontId="4" fillId="6" borderId="12" xfId="0" applyFont="1" applyFill="1" applyBorder="1" applyAlignment="1" applyProtection="1">
      <alignment horizontal="left" vertical="center" wrapText="1"/>
    </xf>
    <xf numFmtId="0" fontId="4" fillId="6" borderId="5" xfId="0" applyFont="1" applyFill="1" applyBorder="1" applyAlignment="1" applyProtection="1">
      <alignment horizontal="left" vertical="center" wrapText="1"/>
    </xf>
    <xf numFmtId="0" fontId="4" fillId="6" borderId="11" xfId="0" applyFont="1" applyFill="1" applyBorder="1" applyAlignment="1" applyProtection="1">
      <alignment horizontal="left" vertical="center" wrapText="1"/>
    </xf>
    <xf numFmtId="0" fontId="4" fillId="46" borderId="3" xfId="0" applyFont="1" applyFill="1" applyBorder="1" applyAlignment="1" applyProtection="1">
      <alignment horizontal="center" vertical="center"/>
    </xf>
    <xf numFmtId="0" fontId="4" fillId="46" borderId="9" xfId="0" applyFont="1" applyFill="1" applyBorder="1" applyAlignment="1" applyProtection="1">
      <alignment horizontal="center" vertical="center"/>
    </xf>
    <xf numFmtId="0" fontId="0" fillId="2" borderId="4" xfId="0" applyFill="1" applyBorder="1">
      <alignment vertical="center"/>
    </xf>
    <xf numFmtId="0" fontId="4" fillId="6" borderId="3" xfId="0" applyFont="1" applyFill="1" applyBorder="1" applyAlignment="1" applyProtection="1">
      <alignment vertical="center" wrapText="1"/>
    </xf>
    <xf numFmtId="0" fontId="6" fillId="6" borderId="3" xfId="5" applyFont="1" applyBorder="1" applyAlignment="1" applyProtection="1">
      <alignment horizontal="center" wrapText="1"/>
    </xf>
    <xf numFmtId="0" fontId="6" fillId="6" borderId="9" xfId="5" applyFont="1" applyBorder="1" applyAlignment="1" applyProtection="1">
      <alignment horizontal="center" wrapText="1"/>
    </xf>
    <xf numFmtId="0" fontId="6" fillId="6" borderId="4" xfId="5" applyFont="1" applyBorder="1" applyAlignment="1" applyProtection="1">
      <alignment horizontal="center" wrapText="1"/>
    </xf>
    <xf numFmtId="0" fontId="25" fillId="2" borderId="45" xfId="4" applyFont="1" applyFill="1" applyBorder="1" applyAlignment="1" applyProtection="1">
      <alignment horizontal="left" vertical="center"/>
    </xf>
    <xf numFmtId="0" fontId="25" fillId="2" borderId="46" xfId="4"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38" fillId="2" borderId="6" xfId="0" applyFont="1" applyFill="1" applyBorder="1" applyAlignment="1" applyProtection="1">
      <alignment horizontal="left" vertical="center" wrapText="1"/>
    </xf>
    <xf numFmtId="0" fontId="38" fillId="2" borderId="7" xfId="0" applyFont="1" applyFill="1" applyBorder="1" applyAlignment="1" applyProtection="1">
      <alignment horizontal="left" vertical="center"/>
    </xf>
    <xf numFmtId="0" fontId="4" fillId="2" borderId="8"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6" borderId="24" xfId="5" applyFont="1" applyFill="1" applyBorder="1" applyAlignment="1" applyProtection="1">
      <alignment horizontal="center" vertical="center" wrapText="1"/>
    </xf>
    <xf numFmtId="0" fontId="6" fillId="6" borderId="23" xfId="5" applyFont="1" applyFill="1" applyBorder="1" applyAlignment="1" applyProtection="1">
      <alignment horizontal="center" vertical="center" wrapText="1"/>
    </xf>
    <xf numFmtId="0" fontId="6" fillId="6" borderId="1" xfId="5" applyFont="1" applyBorder="1" applyAlignment="1" applyProtection="1">
      <alignment horizontal="center" wrapText="1"/>
    </xf>
    <xf numFmtId="0" fontId="4" fillId="2" borderId="3"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6" borderId="24" xfId="3" applyFont="1" applyFill="1" applyBorder="1" applyProtection="1">
      <alignment horizontal="center" vertical="center"/>
    </xf>
    <xf numFmtId="0" fontId="4" fillId="6" borderId="23" xfId="3" applyFont="1" applyFill="1" applyBorder="1" applyProtection="1">
      <alignment horizontal="center" vertical="center"/>
    </xf>
    <xf numFmtId="0" fontId="35" fillId="6" borderId="24" xfId="0" applyFont="1" applyFill="1" applyBorder="1" applyAlignment="1" applyProtection="1">
      <alignment horizontal="center" vertical="center" wrapText="1"/>
    </xf>
    <xf numFmtId="0" fontId="35" fillId="6" borderId="29" xfId="0" applyFont="1" applyFill="1" applyBorder="1" applyAlignment="1" applyProtection="1">
      <alignment horizontal="center" vertical="center" wrapText="1"/>
    </xf>
    <xf numFmtId="0" fontId="35" fillId="6" borderId="23" xfId="0" applyFont="1" applyFill="1" applyBorder="1" applyAlignment="1" applyProtection="1">
      <alignment horizontal="center" vertical="center" wrapText="1"/>
    </xf>
    <xf numFmtId="0" fontId="35" fillId="6" borderId="24" xfId="0" quotePrefix="1" applyFont="1" applyFill="1" applyBorder="1" applyAlignment="1" applyProtection="1">
      <alignment horizontal="center" vertical="center" wrapText="1"/>
    </xf>
    <xf numFmtId="0" fontId="35" fillId="6" borderId="29" xfId="0" quotePrefix="1" applyFont="1" applyFill="1" applyBorder="1" applyAlignment="1" applyProtection="1">
      <alignment horizontal="center" vertical="center" wrapText="1"/>
    </xf>
    <xf numFmtId="0" fontId="35" fillId="6" borderId="23" xfId="0" quotePrefix="1" applyFont="1" applyFill="1" applyBorder="1" applyAlignment="1" applyProtection="1">
      <alignment horizontal="center" vertical="center" wrapText="1"/>
    </xf>
  </cellXfs>
  <cellStyles count="129">
    <cellStyle name="=C:\WINNT35\SYSTEM32\COMMAND.COM" xfId="122"/>
    <cellStyle name="20% - Accent1" xfId="85" builtinId="30" hidden="1"/>
    <cellStyle name="20% - Accent2" xfId="89" builtinId="34" hidden="1"/>
    <cellStyle name="20% - Accent3" xfId="93" builtinId="38" hidden="1"/>
    <cellStyle name="20% - Accent4" xfId="97" builtinId="42" hidden="1"/>
    <cellStyle name="20% - Accent5" xfId="101" builtinId="46" hidden="1"/>
    <cellStyle name="20% - Accent6" xfId="105" builtinId="50" hidden="1"/>
    <cellStyle name="40% - Accent1" xfId="86" builtinId="31" hidden="1"/>
    <cellStyle name="40% - Accent2" xfId="90" builtinId="35" hidden="1"/>
    <cellStyle name="40% - Accent3" xfId="94" builtinId="39" hidden="1"/>
    <cellStyle name="40% - Accent4" xfId="98" builtinId="43" hidden="1"/>
    <cellStyle name="40% - Accent5" xfId="102" builtinId="47" hidden="1"/>
    <cellStyle name="40% - Accent6" xfId="106" builtinId="51" hidden="1"/>
    <cellStyle name="60% - Accent1" xfId="87" builtinId="32" hidden="1"/>
    <cellStyle name="60% - Accent2" xfId="91" builtinId="36" hidden="1"/>
    <cellStyle name="60% - Accent3" xfId="95" builtinId="40" hidden="1"/>
    <cellStyle name="60% - Accent4" xfId="99" builtinId="44" hidden="1"/>
    <cellStyle name="60% - Accent5" xfId="103" builtinId="48" hidden="1"/>
    <cellStyle name="60% - Accent6" xfId="107" builtinId="52" hidden="1"/>
    <cellStyle name="Accent1" xfId="84" builtinId="29" hidden="1"/>
    <cellStyle name="Accent1" xfId="116" builtinId="29" hidden="1"/>
    <cellStyle name="Accent2" xfId="88" builtinId="33" hidden="1"/>
    <cellStyle name="Accent3" xfId="92" builtinId="37" hidden="1"/>
    <cellStyle name="Accent4" xfId="96" builtinId="41" hidden="1"/>
    <cellStyle name="Accent5" xfId="100" builtinId="45" hidden="1"/>
    <cellStyle name="Accent6" xfId="104" builtinId="49" hidden="1"/>
    <cellStyle name="Bad" xfId="61" builtinId="27" hidden="1"/>
    <cellStyle name="Bad" xfId="74" builtinId="27" hidden="1"/>
    <cellStyle name="Calculation" xfId="65" builtinId="22" hidden="1"/>
    <cellStyle name="Calculation" xfId="78" builtinId="22" hidden="1"/>
    <cellStyle name="Check Cell" xfId="67" builtinId="23" hidden="1"/>
    <cellStyle name="Check Cell" xfId="80" builtinId="23" hidden="1"/>
    <cellStyle name="checkExposure" xfId="1"/>
    <cellStyle name="checkLiq" xfId="2"/>
    <cellStyle name="Comma" xfId="112" builtinId="3" hidden="1"/>
    <cellStyle name="Comma [0]" xfId="108" builtinId="6" hidden="1"/>
    <cellStyle name="Currency" xfId="113" builtinId="4" hidden="1"/>
    <cellStyle name="Currency [0]" xfId="109" builtinId="7" hidden="1"/>
    <cellStyle name="Custom - Style8" xfId="120"/>
    <cellStyle name="Explanatory Text" xfId="68" builtinId="53" hidden="1"/>
    <cellStyle name="Explanatory Text" xfId="81" builtinId="53" hidden="1"/>
    <cellStyle name="Good" xfId="60" builtinId="26" hidden="1"/>
    <cellStyle name="Good" xfId="73" builtinId="26" hidden="1"/>
    <cellStyle name="greyed" xfId="3"/>
    <cellStyle name="Heading 1" xfId="4"/>
    <cellStyle name="Heading 1 2" xfId="124"/>
    <cellStyle name="Heading 1 2 2" xfId="128"/>
    <cellStyle name="Heading 2" xfId="115" builtinId="17" hidden="1"/>
    <cellStyle name="Heading 2" xfId="111"/>
    <cellStyle name="Heading 2 2" xfId="117"/>
    <cellStyle name="Heading 2 3" xfId="121"/>
    <cellStyle name="Heading 3" xfId="58" builtinId="18" hidden="1"/>
    <cellStyle name="Heading 3" xfId="71" builtinId="18" hidden="1"/>
    <cellStyle name="Heading 4" xfId="59" builtinId="19" hidden="1"/>
    <cellStyle name="Heading 4" xfId="72" builtinId="19" hidden="1"/>
    <cellStyle name="HeadingTable" xfId="5"/>
    <cellStyle name="highlightExposure" xfId="6"/>
    <cellStyle name="highlightPD" xfId="7"/>
    <cellStyle name="highlightPercentage" xfId="8"/>
    <cellStyle name="highlightText" xfId="9"/>
    <cellStyle name="Input" xfId="63" builtinId="20" hidden="1"/>
    <cellStyle name="Input" xfId="76" builtinId="20" hidden="1"/>
    <cellStyle name="inputDate" xfId="10"/>
    <cellStyle name="inputExposure" xfId="11"/>
    <cellStyle name="inputExposure 2" xfId="123"/>
    <cellStyle name="inputMaturity" xfId="12"/>
    <cellStyle name="inputParameterE" xfId="13"/>
    <cellStyle name="inputPD" xfId="14"/>
    <cellStyle name="inputPercentage" xfId="15"/>
    <cellStyle name="inputPercentageL" xfId="16"/>
    <cellStyle name="inputPercentageS" xfId="17"/>
    <cellStyle name="inputSelection" xfId="18"/>
    <cellStyle name="inputText" xfId="19"/>
    <cellStyle name="Linked Cell" xfId="66" builtinId="24" hidden="1"/>
    <cellStyle name="Linked Cell" xfId="79" builtinId="24" hidden="1"/>
    <cellStyle name="Neutral" xfId="62" builtinId="28" hidden="1"/>
    <cellStyle name="Neutral" xfId="75" builtinId="28" hidden="1"/>
    <cellStyle name="Normal" xfId="0" builtinId="0" customBuiltin="1"/>
    <cellStyle name="Normal 2" xfId="119"/>
    <cellStyle name="Normal 2 2" xfId="126"/>
    <cellStyle name="Normal 3" xfId="125"/>
    <cellStyle name="optionalDate" xfId="110"/>
    <cellStyle name="optionalExposure" xfId="20"/>
    <cellStyle name="optionalMaturity" xfId="21"/>
    <cellStyle name="optionalPD" xfId="22"/>
    <cellStyle name="optionalPercentage" xfId="23"/>
    <cellStyle name="optionalPercentageL" xfId="24"/>
    <cellStyle name="optionalPercentageS" xfId="25"/>
    <cellStyle name="optionalSelection" xfId="26"/>
    <cellStyle name="optionalText" xfId="27"/>
    <cellStyle name="Output" xfId="64" builtinId="21" hidden="1"/>
    <cellStyle name="Output" xfId="77" builtinId="21" hidden="1"/>
    <cellStyle name="Percent" xfId="114" builtinId="5" hidden="1"/>
    <cellStyle name="reviseExposure" xfId="28"/>
    <cellStyle name="showCheck" xfId="29"/>
    <cellStyle name="showExposure" xfId="30"/>
    <cellStyle name="showParameterE" xfId="31"/>
    <cellStyle name="showParameterS" xfId="32"/>
    <cellStyle name="showPD" xfId="33"/>
    <cellStyle name="showPercentage" xfId="34"/>
    <cellStyle name="showSelection" xfId="35"/>
    <cellStyle name="sup2Date" xfId="36"/>
    <cellStyle name="sup2Int" xfId="37"/>
    <cellStyle name="sup2ParameterE" xfId="38"/>
    <cellStyle name="sup2Percentage" xfId="39"/>
    <cellStyle name="sup2PercentageL" xfId="40"/>
    <cellStyle name="sup2PercentageM" xfId="41"/>
    <cellStyle name="sup2Selection" xfId="42"/>
    <cellStyle name="sup2Text" xfId="43"/>
    <cellStyle name="sup3ParameterE" xfId="44"/>
    <cellStyle name="sup3Percentage" xfId="45"/>
    <cellStyle name="supDate" xfId="46"/>
    <cellStyle name="supFloat" xfId="47"/>
    <cellStyle name="supInt" xfId="48"/>
    <cellStyle name="supParameterE" xfId="49"/>
    <cellStyle name="supParameterS" xfId="50"/>
    <cellStyle name="supPD" xfId="51"/>
    <cellStyle name="supPercentage" xfId="52"/>
    <cellStyle name="supPercentageL" xfId="53"/>
    <cellStyle name="supPercentageM" xfId="54"/>
    <cellStyle name="supPercentageM 3" xfId="118"/>
    <cellStyle name="supSelection" xfId="55"/>
    <cellStyle name="supText" xfId="56"/>
    <cellStyle name="Title" xfId="57" builtinId="15" hidden="1"/>
    <cellStyle name="Title" xfId="70" builtinId="15" hidden="1"/>
    <cellStyle name="Total" xfId="69" builtinId="25" hidden="1"/>
    <cellStyle name="Total" xfId="82" builtinId="25" hidden="1"/>
    <cellStyle name="Warning Text" xfId="83" builtinId="11" customBuiltin="1"/>
    <cellStyle name="Warning Text 2" xfId="127"/>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00CCFF"/>
      <rgbColor rgb="00CCFFFF"/>
      <rgbColor rgb="00CCFFCC"/>
      <rgbColor rgb="00FFFF99"/>
      <rgbColor rgb="0099CCFF"/>
      <rgbColor rgb="00FF99CC"/>
      <rgbColor rgb="00E1E1E1"/>
      <rgbColor rgb="00FF6600"/>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mruColors>
      <color rgb="FFEAA121"/>
      <color rgb="FFFFEC72"/>
      <color rgb="FFFFFF99"/>
      <color rgb="FFBFBFBF"/>
      <color rgb="FFBCBDBC"/>
      <color rgb="FFAA322F"/>
      <color rgb="FF99CCFF"/>
      <color rgb="FF6CADE1"/>
      <color rgb="FFCC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0"/>
  <sheetViews>
    <sheetView tabSelected="1" view="pageBreakPreview" zoomScale="70" zoomScaleNormal="80" zoomScaleSheetLayoutView="70" zoomScalePageLayoutView="70" workbookViewId="0"/>
  </sheetViews>
  <sheetFormatPr defaultColWidth="9.140625" defaultRowHeight="12.75" x14ac:dyDescent="0.2"/>
  <cols>
    <col min="1" max="1" width="2" style="1" customWidth="1"/>
    <col min="2" max="2" width="2.85546875" style="1" customWidth="1"/>
    <col min="3" max="3" width="29.7109375" style="1" customWidth="1"/>
    <col min="4" max="4" width="65.5703125" style="1" customWidth="1"/>
    <col min="5" max="5" width="55.85546875" style="1" customWidth="1"/>
    <col min="6" max="6" width="2" style="1" customWidth="1"/>
    <col min="7" max="7" width="73.85546875" style="10" hidden="1" customWidth="1"/>
    <col min="8" max="8" width="31" style="11" customWidth="1"/>
    <col min="9" max="16384" width="9.140625" style="1"/>
  </cols>
  <sheetData>
    <row r="1" spans="1:8" ht="15" customHeight="1" x14ac:dyDescent="0.2">
      <c r="A1" s="289" t="s">
        <v>210</v>
      </c>
      <c r="B1" s="265"/>
      <c r="C1" s="148"/>
      <c r="D1" s="148"/>
      <c r="E1" s="236" t="s">
        <v>111</v>
      </c>
      <c r="F1" s="142"/>
    </row>
    <row r="2" spans="1:8" ht="13.7" customHeight="1" x14ac:dyDescent="0.2">
      <c r="A2" s="266" t="s">
        <v>165</v>
      </c>
      <c r="B2" s="265"/>
      <c r="C2" s="148"/>
      <c r="D2" s="148"/>
      <c r="E2" s="149"/>
      <c r="F2" s="142"/>
    </row>
    <row r="3" spans="1:8" ht="75.599999999999994" customHeight="1" x14ac:dyDescent="0.2">
      <c r="A3" s="295" t="s">
        <v>112</v>
      </c>
      <c r="B3" s="295"/>
      <c r="C3" s="295"/>
      <c r="D3" s="295"/>
      <c r="E3" s="295"/>
      <c r="F3" s="142"/>
    </row>
    <row r="4" spans="1:8" ht="20.25" customHeight="1" x14ac:dyDescent="0.25">
      <c r="A4" s="143"/>
      <c r="B4" s="144"/>
      <c r="C4" s="145"/>
      <c r="D4" s="146"/>
      <c r="E4" s="147"/>
      <c r="F4" s="142"/>
      <c r="G4" s="14"/>
    </row>
    <row r="5" spans="1:8" ht="20.25" customHeight="1" x14ac:dyDescent="0.25">
      <c r="B5" s="2" t="s">
        <v>16</v>
      </c>
      <c r="C5" s="3"/>
      <c r="D5" s="294"/>
      <c r="E5" s="294"/>
      <c r="G5" s="255"/>
      <c r="H5" s="50"/>
    </row>
    <row r="6" spans="1:8" ht="20.25" customHeight="1" x14ac:dyDescent="0.25">
      <c r="B6" s="2" t="s">
        <v>15</v>
      </c>
      <c r="C6" s="3"/>
      <c r="D6" s="294" t="s">
        <v>156</v>
      </c>
      <c r="E6" s="294"/>
      <c r="G6" s="256"/>
      <c r="H6" s="51"/>
    </row>
    <row r="7" spans="1:8" ht="20.25" customHeight="1" x14ac:dyDescent="0.25">
      <c r="A7" s="2"/>
      <c r="B7" s="2"/>
      <c r="C7" s="194"/>
      <c r="D7" s="15"/>
      <c r="E7" s="15"/>
      <c r="G7" s="256" t="s">
        <v>156</v>
      </c>
      <c r="H7" s="51"/>
    </row>
    <row r="8" spans="1:8" ht="20.25" customHeight="1" x14ac:dyDescent="0.25">
      <c r="B8" s="2" t="s">
        <v>0</v>
      </c>
      <c r="C8" s="3"/>
      <c r="D8" s="296"/>
      <c r="E8" s="296"/>
      <c r="G8" s="14" t="s">
        <v>169</v>
      </c>
      <c r="H8" s="51"/>
    </row>
    <row r="9" spans="1:8" ht="20.25" customHeight="1" x14ac:dyDescent="0.25">
      <c r="A9" s="2"/>
      <c r="B9" s="2"/>
      <c r="C9" s="194"/>
      <c r="D9" s="4"/>
      <c r="E9" s="4"/>
      <c r="G9" s="10" t="s">
        <v>74</v>
      </c>
      <c r="H9" s="51"/>
    </row>
    <row r="10" spans="1:8" ht="20.25" customHeight="1" x14ac:dyDescent="0.2">
      <c r="B10" s="5" t="s">
        <v>14</v>
      </c>
      <c r="C10" s="3"/>
      <c r="D10" s="294"/>
      <c r="E10" s="294"/>
      <c r="G10" s="13" t="s">
        <v>13</v>
      </c>
      <c r="H10" s="51"/>
    </row>
    <row r="11" spans="1:8" ht="20.25" customHeight="1" x14ac:dyDescent="0.25">
      <c r="A11" s="6"/>
      <c r="C11" s="7" t="s">
        <v>12</v>
      </c>
      <c r="D11" s="294"/>
      <c r="E11" s="294"/>
      <c r="G11" s="16" t="s">
        <v>11</v>
      </c>
      <c r="H11" s="51"/>
    </row>
    <row r="12" spans="1:8" ht="20.25" customHeight="1" x14ac:dyDescent="0.25">
      <c r="A12" s="6"/>
      <c r="C12" s="2" t="s">
        <v>10</v>
      </c>
      <c r="D12" s="294"/>
      <c r="E12" s="294"/>
      <c r="G12" s="16" t="s">
        <v>9</v>
      </c>
      <c r="H12" s="51"/>
    </row>
    <row r="13" spans="1:8" ht="20.25" customHeight="1" x14ac:dyDescent="0.25">
      <c r="A13" s="6"/>
      <c r="B13" s="2"/>
      <c r="C13" s="8"/>
      <c r="D13" s="8"/>
      <c r="E13" s="12"/>
      <c r="G13" s="16" t="s">
        <v>8</v>
      </c>
      <c r="H13" s="51"/>
    </row>
    <row r="14" spans="1:8" ht="20.25" customHeight="1" x14ac:dyDescent="0.25">
      <c r="A14" s="9"/>
      <c r="B14" s="2"/>
      <c r="C14" s="8"/>
      <c r="D14" s="8"/>
      <c r="E14" s="17" t="s">
        <v>72</v>
      </c>
      <c r="G14" s="16" t="s">
        <v>2</v>
      </c>
      <c r="H14" s="51"/>
    </row>
    <row r="15" spans="1:8" ht="20.25" customHeight="1" x14ac:dyDescent="0.25">
      <c r="A15" s="2"/>
      <c r="B15" s="47" t="s">
        <v>73</v>
      </c>
      <c r="C15" s="47"/>
      <c r="D15" s="48"/>
      <c r="E15" s="238">
        <f>IF(ISNUMBER(NSFR_Aggregate!Q209),NSFR_Aggregate!Q209,"")</f>
        <v>0</v>
      </c>
      <c r="G15" s="16" t="s">
        <v>7</v>
      </c>
      <c r="H15" s="51"/>
    </row>
    <row r="16" spans="1:8" ht="20.25" customHeight="1" x14ac:dyDescent="0.25">
      <c r="A16" s="144"/>
      <c r="B16" s="144"/>
      <c r="C16" s="150"/>
      <c r="D16" s="150"/>
      <c r="E16" s="148"/>
      <c r="F16" s="142"/>
      <c r="G16" s="16" t="s">
        <v>162</v>
      </c>
      <c r="H16" s="51"/>
    </row>
    <row r="17" spans="1:8" ht="15.75" customHeight="1" x14ac:dyDescent="0.25">
      <c r="A17" s="144"/>
      <c r="B17" s="292" t="s">
        <v>192</v>
      </c>
      <c r="C17" s="292"/>
      <c r="D17" s="292"/>
      <c r="E17" s="292"/>
      <c r="F17" s="142"/>
      <c r="G17" s="16" t="s">
        <v>6</v>
      </c>
      <c r="H17" s="51"/>
    </row>
    <row r="18" spans="1:8" ht="95.1" customHeight="1" x14ac:dyDescent="0.25">
      <c r="A18" s="144"/>
      <c r="B18" s="278" t="s">
        <v>199</v>
      </c>
      <c r="C18" s="292" t="s">
        <v>200</v>
      </c>
      <c r="D18" s="293"/>
      <c r="E18" s="293"/>
      <c r="F18" s="142"/>
      <c r="G18" s="16" t="s">
        <v>5</v>
      </c>
      <c r="H18" s="51"/>
    </row>
    <row r="19" spans="1:8" ht="15.75" customHeight="1" x14ac:dyDescent="0.25">
      <c r="A19" s="144"/>
      <c r="B19" s="277"/>
      <c r="C19" s="180"/>
      <c r="D19" s="180"/>
      <c r="E19" s="180"/>
      <c r="F19" s="142"/>
      <c r="G19" s="16" t="s">
        <v>102</v>
      </c>
      <c r="H19" s="51"/>
    </row>
    <row r="20" spans="1:8" ht="15.75" x14ac:dyDescent="0.2">
      <c r="G20" s="16" t="s">
        <v>4</v>
      </c>
      <c r="H20" s="51"/>
    </row>
    <row r="21" spans="1:8" ht="15.75" x14ac:dyDescent="0.2">
      <c r="G21" s="16" t="s">
        <v>3</v>
      </c>
      <c r="H21" s="51"/>
    </row>
    <row r="22" spans="1:8" ht="15.75" x14ac:dyDescent="0.2">
      <c r="G22" s="16" t="s">
        <v>54</v>
      </c>
      <c r="H22" s="51"/>
    </row>
    <row r="23" spans="1:8" ht="15.75" x14ac:dyDescent="0.2">
      <c r="G23" s="16" t="s">
        <v>55</v>
      </c>
      <c r="H23" s="51"/>
    </row>
    <row r="24" spans="1:8" ht="15.75" x14ac:dyDescent="0.2">
      <c r="G24" s="16" t="s">
        <v>56</v>
      </c>
      <c r="H24" s="51"/>
    </row>
    <row r="25" spans="1:8" ht="15.75" x14ac:dyDescent="0.2">
      <c r="G25" s="16" t="s">
        <v>57</v>
      </c>
      <c r="H25" s="51"/>
    </row>
    <row r="26" spans="1:8" ht="15.75" x14ac:dyDescent="0.2">
      <c r="G26" s="16" t="s">
        <v>58</v>
      </c>
      <c r="H26" s="51"/>
    </row>
    <row r="27" spans="1:8" ht="15.75" x14ac:dyDescent="0.2">
      <c r="G27" s="16" t="s">
        <v>161</v>
      </c>
      <c r="H27" s="51"/>
    </row>
    <row r="28" spans="1:8" ht="15.75" x14ac:dyDescent="0.2">
      <c r="G28" s="16" t="s">
        <v>59</v>
      </c>
      <c r="H28" s="51"/>
    </row>
    <row r="29" spans="1:8" ht="15.75" x14ac:dyDescent="0.2">
      <c r="G29" s="16" t="s">
        <v>100</v>
      </c>
      <c r="H29" s="51"/>
    </row>
    <row r="30" spans="1:8" ht="15.75" x14ac:dyDescent="0.2">
      <c r="G30" s="16" t="s">
        <v>60</v>
      </c>
      <c r="H30" s="51"/>
    </row>
    <row r="31" spans="1:8" ht="15.75" x14ac:dyDescent="0.2">
      <c r="G31" s="16" t="s">
        <v>61</v>
      </c>
      <c r="H31" s="51"/>
    </row>
    <row r="32" spans="1:8" ht="15.75" x14ac:dyDescent="0.2">
      <c r="G32" s="16" t="s">
        <v>62</v>
      </c>
      <c r="H32" s="51"/>
    </row>
    <row r="33" spans="7:8" ht="15.75" x14ac:dyDescent="0.2">
      <c r="G33" s="16" t="s">
        <v>63</v>
      </c>
      <c r="H33" s="51"/>
    </row>
    <row r="34" spans="7:8" ht="15.75" x14ac:dyDescent="0.2">
      <c r="G34" s="16" t="s">
        <v>64</v>
      </c>
      <c r="H34" s="51"/>
    </row>
    <row r="35" spans="7:8" ht="15.75" x14ac:dyDescent="0.2">
      <c r="G35" s="16" t="s">
        <v>65</v>
      </c>
      <c r="H35" s="51"/>
    </row>
    <row r="36" spans="7:8" ht="15.75" x14ac:dyDescent="0.2">
      <c r="G36" s="16" t="s">
        <v>163</v>
      </c>
      <c r="H36" s="51"/>
    </row>
    <row r="37" spans="7:8" ht="15.75" x14ac:dyDescent="0.2">
      <c r="G37" s="19" t="s">
        <v>76</v>
      </c>
      <c r="H37" s="51"/>
    </row>
    <row r="38" spans="7:8" ht="15.75" x14ac:dyDescent="0.2">
      <c r="G38" s="19" t="s">
        <v>160</v>
      </c>
      <c r="H38" s="51"/>
    </row>
    <row r="39" spans="7:8" ht="15.75" x14ac:dyDescent="0.2">
      <c r="G39" s="18" t="s">
        <v>66</v>
      </c>
      <c r="H39" s="51"/>
    </row>
    <row r="40" spans="7:8" ht="15.75" x14ac:dyDescent="0.2">
      <c r="G40" s="18" t="s">
        <v>67</v>
      </c>
      <c r="H40" s="51"/>
    </row>
    <row r="41" spans="7:8" ht="15.75" x14ac:dyDescent="0.2">
      <c r="G41" s="18" t="s">
        <v>68</v>
      </c>
      <c r="H41" s="51"/>
    </row>
    <row r="42" spans="7:8" ht="15.75" x14ac:dyDescent="0.2">
      <c r="G42" s="16" t="s">
        <v>69</v>
      </c>
      <c r="H42" s="51"/>
    </row>
    <row r="43" spans="7:8" ht="15.75" x14ac:dyDescent="0.2">
      <c r="G43" s="16" t="s">
        <v>70</v>
      </c>
      <c r="H43" s="51"/>
    </row>
    <row r="44" spans="7:8" ht="15.75" x14ac:dyDescent="0.2">
      <c r="G44" s="16" t="s">
        <v>71</v>
      </c>
      <c r="H44" s="51"/>
    </row>
    <row r="45" spans="7:8" ht="15.75" x14ac:dyDescent="0.2">
      <c r="G45" s="16"/>
      <c r="H45" s="51"/>
    </row>
    <row r="46" spans="7:8" x14ac:dyDescent="0.2">
      <c r="G46" s="237">
        <v>44104</v>
      </c>
    </row>
    <row r="47" spans="7:8" x14ac:dyDescent="0.2">
      <c r="G47" s="237">
        <v>44196</v>
      </c>
    </row>
    <row r="48" spans="7:8" x14ac:dyDescent="0.2">
      <c r="G48" s="237">
        <v>44286</v>
      </c>
    </row>
    <row r="49" spans="7:7" x14ac:dyDescent="0.2">
      <c r="G49" s="237">
        <v>44377</v>
      </c>
    </row>
    <row r="50" spans="7:7" x14ac:dyDescent="0.2">
      <c r="G50" s="237">
        <v>44469</v>
      </c>
    </row>
    <row r="51" spans="7:7" x14ac:dyDescent="0.2">
      <c r="G51" s="237">
        <v>44561</v>
      </c>
    </row>
    <row r="52" spans="7:7" x14ac:dyDescent="0.2">
      <c r="G52" s="237">
        <v>44651</v>
      </c>
    </row>
    <row r="53" spans="7:7" x14ac:dyDescent="0.2">
      <c r="G53" s="237">
        <v>44742</v>
      </c>
    </row>
    <row r="54" spans="7:7" x14ac:dyDescent="0.2">
      <c r="G54" s="237">
        <v>44834</v>
      </c>
    </row>
    <row r="55" spans="7:7" x14ac:dyDescent="0.2">
      <c r="G55" s="237">
        <v>44926</v>
      </c>
    </row>
    <row r="56" spans="7:7" x14ac:dyDescent="0.2">
      <c r="G56" s="237">
        <v>45016</v>
      </c>
    </row>
    <row r="57" spans="7:7" x14ac:dyDescent="0.2">
      <c r="G57" s="237">
        <v>45107</v>
      </c>
    </row>
    <row r="58" spans="7:7" x14ac:dyDescent="0.2">
      <c r="G58" s="237">
        <v>45199</v>
      </c>
    </row>
    <row r="59" spans="7:7" x14ac:dyDescent="0.2">
      <c r="G59" s="237">
        <v>45291</v>
      </c>
    </row>
    <row r="60" spans="7:7" x14ac:dyDescent="0.2">
      <c r="G60" s="237">
        <v>45382</v>
      </c>
    </row>
    <row r="61" spans="7:7" x14ac:dyDescent="0.2">
      <c r="G61" s="237">
        <v>45473</v>
      </c>
    </row>
    <row r="62" spans="7:7" x14ac:dyDescent="0.2">
      <c r="G62" s="237">
        <v>45565</v>
      </c>
    </row>
    <row r="63" spans="7:7" x14ac:dyDescent="0.2">
      <c r="G63" s="237">
        <v>45657</v>
      </c>
    </row>
    <row r="64" spans="7:7" x14ac:dyDescent="0.2">
      <c r="G64" s="237">
        <v>45747</v>
      </c>
    </row>
    <row r="65" spans="7:7" x14ac:dyDescent="0.2">
      <c r="G65" s="237">
        <v>45838</v>
      </c>
    </row>
    <row r="66" spans="7:7" x14ac:dyDescent="0.2">
      <c r="G66" s="237">
        <v>45930</v>
      </c>
    </row>
    <row r="67" spans="7:7" x14ac:dyDescent="0.2">
      <c r="G67" s="237">
        <v>46022</v>
      </c>
    </row>
    <row r="68" spans="7:7" x14ac:dyDescent="0.2">
      <c r="G68" s="237">
        <v>46112</v>
      </c>
    </row>
    <row r="69" spans="7:7" x14ac:dyDescent="0.2">
      <c r="G69" s="237">
        <v>46203</v>
      </c>
    </row>
    <row r="70" spans="7:7" x14ac:dyDescent="0.2">
      <c r="G70" s="237">
        <v>46295</v>
      </c>
    </row>
    <row r="71" spans="7:7" x14ac:dyDescent="0.2">
      <c r="G71" s="237">
        <v>46387</v>
      </c>
    </row>
    <row r="72" spans="7:7" x14ac:dyDescent="0.2">
      <c r="G72" s="237">
        <v>46477</v>
      </c>
    </row>
    <row r="73" spans="7:7" x14ac:dyDescent="0.2">
      <c r="G73" s="237">
        <v>46568</v>
      </c>
    </row>
    <row r="74" spans="7:7" x14ac:dyDescent="0.2">
      <c r="G74" s="237">
        <v>46660</v>
      </c>
    </row>
    <row r="75" spans="7:7" x14ac:dyDescent="0.2">
      <c r="G75" s="237">
        <v>46752</v>
      </c>
    </row>
    <row r="76" spans="7:7" x14ac:dyDescent="0.2">
      <c r="G76" s="237">
        <v>46843</v>
      </c>
    </row>
    <row r="77" spans="7:7" x14ac:dyDescent="0.2">
      <c r="G77" s="237">
        <v>46934</v>
      </c>
    </row>
    <row r="78" spans="7:7" x14ac:dyDescent="0.2">
      <c r="G78" s="237">
        <v>47026</v>
      </c>
    </row>
    <row r="79" spans="7:7" x14ac:dyDescent="0.2">
      <c r="G79" s="237">
        <v>47118</v>
      </c>
    </row>
    <row r="80" spans="7:7" x14ac:dyDescent="0.2">
      <c r="G80" s="237">
        <v>47208</v>
      </c>
    </row>
    <row r="81" spans="7:7" x14ac:dyDescent="0.2">
      <c r="G81" s="237">
        <v>47299</v>
      </c>
    </row>
    <row r="82" spans="7:7" x14ac:dyDescent="0.2">
      <c r="G82" s="237">
        <v>47391</v>
      </c>
    </row>
    <row r="83" spans="7:7" x14ac:dyDescent="0.2">
      <c r="G83" s="237">
        <v>47483</v>
      </c>
    </row>
    <row r="84" spans="7:7" x14ac:dyDescent="0.2">
      <c r="G84" s="237">
        <v>47573</v>
      </c>
    </row>
    <row r="85" spans="7:7" x14ac:dyDescent="0.2">
      <c r="G85" s="237">
        <v>47664</v>
      </c>
    </row>
    <row r="86" spans="7:7" x14ac:dyDescent="0.2">
      <c r="G86" s="237">
        <v>47756</v>
      </c>
    </row>
    <row r="87" spans="7:7" x14ac:dyDescent="0.2">
      <c r="G87" s="237">
        <v>47848</v>
      </c>
    </row>
    <row r="88" spans="7:7" x14ac:dyDescent="0.2">
      <c r="G88" s="237">
        <v>47938</v>
      </c>
    </row>
    <row r="89" spans="7:7" x14ac:dyDescent="0.2">
      <c r="G89" s="237">
        <v>48029</v>
      </c>
    </row>
    <row r="90" spans="7:7" x14ac:dyDescent="0.2">
      <c r="G90" s="237">
        <v>48121</v>
      </c>
    </row>
    <row r="91" spans="7:7" x14ac:dyDescent="0.2">
      <c r="G91" s="237">
        <v>48213</v>
      </c>
    </row>
    <row r="92" spans="7:7" x14ac:dyDescent="0.2">
      <c r="G92" s="237">
        <v>48304</v>
      </c>
    </row>
    <row r="93" spans="7:7" x14ac:dyDescent="0.2">
      <c r="G93" s="237">
        <v>48395</v>
      </c>
    </row>
    <row r="94" spans="7:7" x14ac:dyDescent="0.2">
      <c r="G94" s="237">
        <v>48487</v>
      </c>
    </row>
    <row r="95" spans="7:7" x14ac:dyDescent="0.2">
      <c r="G95" s="237">
        <v>48579</v>
      </c>
    </row>
    <row r="96" spans="7:7" x14ac:dyDescent="0.2">
      <c r="G96" s="237">
        <v>48669</v>
      </c>
    </row>
    <row r="97" spans="7:7" x14ac:dyDescent="0.2">
      <c r="G97" s="237">
        <v>48760</v>
      </c>
    </row>
    <row r="98" spans="7:7" x14ac:dyDescent="0.2">
      <c r="G98" s="237">
        <v>48852</v>
      </c>
    </row>
    <row r="99" spans="7:7" x14ac:dyDescent="0.2">
      <c r="G99" s="237">
        <v>48944</v>
      </c>
    </row>
    <row r="100" spans="7:7" x14ac:dyDescent="0.2">
      <c r="G100" s="237">
        <v>49034</v>
      </c>
    </row>
    <row r="101" spans="7:7" x14ac:dyDescent="0.2">
      <c r="G101" s="237">
        <v>49125</v>
      </c>
    </row>
    <row r="102" spans="7:7" x14ac:dyDescent="0.2">
      <c r="G102" s="237">
        <v>49217</v>
      </c>
    </row>
    <row r="103" spans="7:7" x14ac:dyDescent="0.2">
      <c r="G103" s="237">
        <v>49309</v>
      </c>
    </row>
    <row r="104" spans="7:7" x14ac:dyDescent="0.2">
      <c r="G104" s="237">
        <v>49399</v>
      </c>
    </row>
    <row r="105" spans="7:7" x14ac:dyDescent="0.2">
      <c r="G105" s="237">
        <v>49490</v>
      </c>
    </row>
    <row r="106" spans="7:7" x14ac:dyDescent="0.2">
      <c r="G106" s="237">
        <v>49582</v>
      </c>
    </row>
    <row r="107" spans="7:7" x14ac:dyDescent="0.2">
      <c r="G107" s="237">
        <v>49674</v>
      </c>
    </row>
    <row r="108" spans="7:7" x14ac:dyDescent="0.2">
      <c r="G108" s="237"/>
    </row>
    <row r="109" spans="7:7" x14ac:dyDescent="0.2">
      <c r="G109" s="237"/>
    </row>
    <row r="110" spans="7:7" x14ac:dyDescent="0.2">
      <c r="G110" s="237"/>
    </row>
  </sheetData>
  <sheetProtection algorithmName="SHA-512" hashValue="wANq0n5C/gjRcGPHit+EbfGwFyZ8jicPZkOxKIny5mThYA9XrNDd6ZCfvpWW9HKS78+TsQYh89WLnPbmIgBuNg==" saltValue="qJr5WWAhCCxmz+s/+YUw1g==" spinCount="100000" sheet="1" objects="1" scenarios="1"/>
  <mergeCells count="9">
    <mergeCell ref="B17:E17"/>
    <mergeCell ref="C18:E18"/>
    <mergeCell ref="D12:E12"/>
    <mergeCell ref="A3:E3"/>
    <mergeCell ref="D5:E5"/>
    <mergeCell ref="D6:E6"/>
    <mergeCell ref="D8:E8"/>
    <mergeCell ref="D10:E10"/>
    <mergeCell ref="D11:E11"/>
  </mergeCells>
  <dataValidations count="3">
    <dataValidation type="list" allowBlank="1" showInputMessage="1" showErrorMessage="1" sqref="D5:E5">
      <formula1>$G$10:$G$44</formula1>
    </dataValidation>
    <dataValidation type="list" allowBlank="1" showInputMessage="1" showErrorMessage="1" sqref="D8:E8">
      <formula1>$G$46:$G$107</formula1>
    </dataValidation>
    <dataValidation type="list" allowBlank="1" showInputMessage="1" showErrorMessage="1" sqref="D6:E6">
      <formula1>$G$7:$G$8</formula1>
    </dataValidation>
  </dataValidations>
  <printOptions horizontalCentered="1"/>
  <pageMargins left="0.59055118110236227" right="0.98425196850393704" top="0.98425196850393704" bottom="0.59055118110236227" header="0.51181102362204722" footer="0.51181102362204722"/>
  <pageSetup paperSize="9" scale="85" fitToHeight="0" orientation="landscape" r:id="rId1"/>
  <headerFooter>
    <oddHeader>&amp;C&amp;"Arial,Regular"Net Stable Funding Ratio Reporting Template
Cover Sheet&amp;R&amp;"Arial,Regular"Page &amp;P of &amp;N</oddHeader>
  </headerFooter>
  <colBreaks count="1" manualBreakCount="1">
    <brk id="5"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C72"/>
    <pageSetUpPr fitToPage="1"/>
  </sheetPr>
  <dimension ref="A1:S221"/>
  <sheetViews>
    <sheetView view="pageBreakPreview" zoomScale="80" zoomScaleNormal="80" zoomScaleSheetLayoutView="80" zoomScalePageLayoutView="50" workbookViewId="0">
      <selection sqref="A1:E1"/>
    </sheetView>
  </sheetViews>
  <sheetFormatPr defaultColWidth="16.7109375" defaultRowHeight="14.25" x14ac:dyDescent="0.25"/>
  <cols>
    <col min="1" max="1" width="1.7109375" style="245" customWidth="1"/>
    <col min="2" max="2" width="2.7109375" style="244" customWidth="1"/>
    <col min="3" max="3" width="2.7109375" style="246" customWidth="1"/>
    <col min="4" max="4" width="63.7109375" style="244" customWidth="1"/>
    <col min="5" max="5" width="27.7109375" style="244" customWidth="1"/>
    <col min="6" max="8" width="20.7109375" style="244" customWidth="1"/>
    <col min="9" max="9" width="1.7109375" style="244" customWidth="1"/>
    <col min="10" max="12" width="20.7109375" style="244" customWidth="1"/>
    <col min="13" max="13" width="1.7109375" style="244" customWidth="1"/>
    <col min="14" max="17" width="20.7109375" style="244" customWidth="1"/>
    <col min="18" max="18" width="1.7109375" style="244" customWidth="1"/>
    <col min="19" max="19" width="5.7109375" style="244" hidden="1" customWidth="1"/>
    <col min="20" max="16384" width="16.7109375" style="104"/>
  </cols>
  <sheetData>
    <row r="1" spans="1:19" ht="26.25" x14ac:dyDescent="0.4">
      <c r="A1" s="352" t="s">
        <v>164</v>
      </c>
      <c r="B1" s="353"/>
      <c r="C1" s="353"/>
      <c r="D1" s="353"/>
      <c r="E1" s="353"/>
      <c r="F1" s="218"/>
      <c r="G1" s="218"/>
      <c r="H1" s="218"/>
      <c r="I1" s="218"/>
      <c r="J1" s="219"/>
      <c r="K1" s="219"/>
      <c r="L1" s="219"/>
      <c r="M1" s="219"/>
      <c r="N1" s="219"/>
      <c r="O1" s="219"/>
      <c r="P1" s="219"/>
      <c r="Q1" s="219"/>
      <c r="R1" s="220"/>
      <c r="S1" s="33"/>
    </row>
    <row r="2" spans="1:19" ht="15.75" x14ac:dyDescent="0.25">
      <c r="A2" s="221" t="s">
        <v>17</v>
      </c>
      <c r="B2" s="36"/>
      <c r="C2" s="36"/>
      <c r="D2" s="36"/>
      <c r="E2" s="152"/>
      <c r="F2" s="36"/>
      <c r="G2" s="36"/>
      <c r="H2" s="36"/>
      <c r="I2" s="36"/>
      <c r="J2" s="36"/>
      <c r="K2" s="36"/>
      <c r="L2" s="36"/>
      <c r="M2" s="36"/>
      <c r="N2" s="36"/>
      <c r="O2" s="36"/>
      <c r="P2" s="36"/>
      <c r="Q2" s="36"/>
      <c r="R2" s="222"/>
      <c r="S2" s="31"/>
    </row>
    <row r="3" spans="1:19" ht="15.75" x14ac:dyDescent="0.25">
      <c r="A3" s="223"/>
      <c r="B3" s="35"/>
      <c r="C3" s="35"/>
      <c r="D3" s="35"/>
      <c r="E3" s="153"/>
      <c r="F3" s="35"/>
      <c r="G3" s="35"/>
      <c r="H3" s="35"/>
      <c r="I3" s="35"/>
      <c r="J3" s="35"/>
      <c r="K3" s="35"/>
      <c r="L3" s="35"/>
      <c r="M3" s="35"/>
      <c r="N3" s="35"/>
      <c r="O3" s="35"/>
      <c r="P3" s="35"/>
      <c r="Q3" s="35"/>
      <c r="R3" s="211"/>
      <c r="S3" s="31"/>
    </row>
    <row r="4" spans="1:19" ht="14.25" customHeight="1" x14ac:dyDescent="0.2">
      <c r="A4" s="224"/>
      <c r="B4" s="53"/>
      <c r="C4" s="53"/>
      <c r="D4" s="356"/>
      <c r="E4" s="365" t="s">
        <v>80</v>
      </c>
      <c r="F4" s="367" t="s">
        <v>1</v>
      </c>
      <c r="G4" s="367"/>
      <c r="H4" s="367"/>
      <c r="I4" s="22"/>
      <c r="J4" s="355" t="s">
        <v>18</v>
      </c>
      <c r="K4" s="355"/>
      <c r="L4" s="355"/>
      <c r="M4" s="23"/>
      <c r="N4" s="355" t="s">
        <v>19</v>
      </c>
      <c r="O4" s="355"/>
      <c r="P4" s="355"/>
      <c r="Q4" s="355"/>
      <c r="R4" s="212"/>
      <c r="S4" s="33"/>
    </row>
    <row r="5" spans="1:19" ht="14.25" customHeight="1" x14ac:dyDescent="0.2">
      <c r="A5" s="201"/>
      <c r="B5" s="23"/>
      <c r="C5" s="23"/>
      <c r="D5" s="357"/>
      <c r="E5" s="366"/>
      <c r="F5" s="59" t="s">
        <v>20</v>
      </c>
      <c r="G5" s="59" t="s">
        <v>21</v>
      </c>
      <c r="H5" s="37" t="s">
        <v>23</v>
      </c>
      <c r="I5" s="23"/>
      <c r="J5" s="59" t="s">
        <v>20</v>
      </c>
      <c r="K5" s="59" t="s">
        <v>21</v>
      </c>
      <c r="L5" s="37" t="s">
        <v>23</v>
      </c>
      <c r="M5" s="23"/>
      <c r="N5" s="59" t="s">
        <v>20</v>
      </c>
      <c r="O5" s="59" t="s">
        <v>21</v>
      </c>
      <c r="P5" s="37" t="s">
        <v>23</v>
      </c>
      <c r="Q5" s="37" t="s">
        <v>24</v>
      </c>
      <c r="R5" s="212"/>
      <c r="S5" s="33"/>
    </row>
    <row r="6" spans="1:19" ht="14.25" customHeight="1" x14ac:dyDescent="0.25">
      <c r="A6" s="201"/>
      <c r="B6" s="331" t="s">
        <v>113</v>
      </c>
      <c r="C6" s="332"/>
      <c r="D6" s="333"/>
      <c r="E6" s="105" t="s">
        <v>193</v>
      </c>
      <c r="F6" s="72"/>
      <c r="G6" s="54"/>
      <c r="H6" s="58"/>
      <c r="I6" s="23"/>
      <c r="J6" s="72"/>
      <c r="K6" s="54"/>
      <c r="L6" s="257">
        <v>1</v>
      </c>
      <c r="M6" s="23"/>
      <c r="N6" s="72"/>
      <c r="O6" s="54"/>
      <c r="P6" s="78">
        <f t="shared" ref="N6:P7" si="0">H6*L6</f>
        <v>0</v>
      </c>
      <c r="Q6" s="39">
        <f>P6</f>
        <v>0</v>
      </c>
      <c r="R6" s="212"/>
      <c r="S6" s="33">
        <f>IF(ISNUMBER(H6),1,0)</f>
        <v>0</v>
      </c>
    </row>
    <row r="7" spans="1:19" ht="14.25" customHeight="1" x14ac:dyDescent="0.25">
      <c r="A7" s="201"/>
      <c r="B7" s="331" t="s">
        <v>108</v>
      </c>
      <c r="C7" s="332"/>
      <c r="D7" s="333"/>
      <c r="E7" s="105" t="s">
        <v>114</v>
      </c>
      <c r="F7" s="58"/>
      <c r="G7" s="58"/>
      <c r="H7" s="58"/>
      <c r="I7" s="23"/>
      <c r="J7" s="258">
        <v>0</v>
      </c>
      <c r="K7" s="258">
        <v>0.5</v>
      </c>
      <c r="L7" s="259">
        <v>1</v>
      </c>
      <c r="M7" s="23"/>
      <c r="N7" s="39">
        <f t="shared" si="0"/>
        <v>0</v>
      </c>
      <c r="O7" s="39">
        <f t="shared" si="0"/>
        <v>0</v>
      </c>
      <c r="P7" s="39">
        <f t="shared" si="0"/>
        <v>0</v>
      </c>
      <c r="Q7" s="89">
        <f>SUM(N7:P7)</f>
        <v>0</v>
      </c>
      <c r="R7" s="212"/>
      <c r="S7" s="33">
        <f>IF(AND(ISNUMBER(F7),ISNUMBER(G7),ISNUMBER(H7)),1,0)</f>
        <v>0</v>
      </c>
    </row>
    <row r="8" spans="1:19" ht="14.25" customHeight="1" x14ac:dyDescent="0.25">
      <c r="A8" s="201"/>
      <c r="B8" s="368" t="s">
        <v>201</v>
      </c>
      <c r="C8" s="369"/>
      <c r="D8" s="370"/>
      <c r="E8" s="56"/>
      <c r="F8" s="169" t="str">
        <f>IF(AND(ISNUMBER(F9),ISNUMBER(F10),ISNUMBER(F14),ISNUMBER(F12),ISNUMBER(F13),ISNUMBER(F15)), SUM(F9,F10,F14,F12,F13,F15), "")</f>
        <v/>
      </c>
      <c r="G8" s="169" t="str">
        <f>IF(AND(ISNUMBER(G9),ISNUMBER(G10),ISNUMBER(G14),ISNUMBER(G12),ISNUMBER(G13),ISNUMBER(G15)), SUM(G9,G10,G14,G12,G13,G15), "")</f>
        <v/>
      </c>
      <c r="H8" s="169" t="str">
        <f>IF(AND(ISNUMBER(H9),ISNUMBER(H10),ISNUMBER(H14),ISNUMBER(H12),ISNUMBER(H13),ISNUMBER(H15)), SUM(H9,H10,H14,H12,H13,H15), "")</f>
        <v/>
      </c>
      <c r="I8" s="23"/>
      <c r="J8" s="260"/>
      <c r="K8" s="261"/>
      <c r="L8" s="262"/>
      <c r="M8" s="23"/>
      <c r="N8" s="63"/>
      <c r="O8" s="69"/>
      <c r="P8" s="73"/>
      <c r="Q8" s="54"/>
      <c r="R8" s="212"/>
      <c r="S8" s="33"/>
    </row>
    <row r="9" spans="1:19" ht="14.25" customHeight="1" x14ac:dyDescent="0.25">
      <c r="A9" s="201"/>
      <c r="B9" s="189"/>
      <c r="C9" s="248" t="s">
        <v>194</v>
      </c>
      <c r="D9" s="248"/>
      <c r="E9" s="154" t="s">
        <v>115</v>
      </c>
      <c r="F9" s="58"/>
      <c r="G9" s="58"/>
      <c r="H9" s="58"/>
      <c r="I9" s="23"/>
      <c r="J9" s="258">
        <v>0.95</v>
      </c>
      <c r="K9" s="258">
        <v>0.95</v>
      </c>
      <c r="L9" s="258">
        <v>1</v>
      </c>
      <c r="M9" s="23"/>
      <c r="N9" s="39">
        <f t="shared" ref="N9:P15" si="1">F9*J9</f>
        <v>0</v>
      </c>
      <c r="O9" s="39">
        <f t="shared" si="1"/>
        <v>0</v>
      </c>
      <c r="P9" s="39">
        <f t="shared" si="1"/>
        <v>0</v>
      </c>
      <c r="Q9" s="39">
        <f>SUM(N9:P9)</f>
        <v>0</v>
      </c>
      <c r="R9" s="212"/>
      <c r="S9" s="33">
        <f>IF(AND(ISNUMBER(F9),ISNUMBER(G9),ISNUMBER(H9)),1,0)</f>
        <v>0</v>
      </c>
    </row>
    <row r="10" spans="1:19" ht="14.25" customHeight="1" x14ac:dyDescent="0.25">
      <c r="A10" s="201"/>
      <c r="B10" s="188"/>
      <c r="C10" s="247" t="s">
        <v>195</v>
      </c>
      <c r="D10" s="247"/>
      <c r="E10" s="154" t="s">
        <v>116</v>
      </c>
      <c r="F10" s="58"/>
      <c r="G10" s="58"/>
      <c r="H10" s="58"/>
      <c r="I10" s="23"/>
      <c r="J10" s="258">
        <v>0.9</v>
      </c>
      <c r="K10" s="258">
        <v>0.9</v>
      </c>
      <c r="L10" s="258">
        <v>1</v>
      </c>
      <c r="M10" s="23"/>
      <c r="N10" s="39">
        <f t="shared" si="1"/>
        <v>0</v>
      </c>
      <c r="O10" s="39">
        <f t="shared" si="1"/>
        <v>0</v>
      </c>
      <c r="P10" s="39">
        <f t="shared" si="1"/>
        <v>0</v>
      </c>
      <c r="Q10" s="39">
        <f>SUM(N10:P10)</f>
        <v>0</v>
      </c>
      <c r="R10" s="210"/>
      <c r="S10" s="33">
        <f>IF(AND(ISNUMBER(F10),ISNUMBER(G10),ISNUMBER(H10)),1,0)</f>
        <v>0</v>
      </c>
    </row>
    <row r="11" spans="1:19" ht="14.25" customHeight="1" x14ac:dyDescent="0.25">
      <c r="A11" s="201"/>
      <c r="B11" s="283"/>
      <c r="C11" s="281" t="s">
        <v>202</v>
      </c>
      <c r="D11" s="282"/>
      <c r="E11" s="72"/>
      <c r="F11" s="73"/>
      <c r="G11" s="73"/>
      <c r="H11" s="54"/>
      <c r="I11" s="23"/>
      <c r="J11" s="260"/>
      <c r="K11" s="261"/>
      <c r="L11" s="262"/>
      <c r="M11" s="23"/>
      <c r="N11" s="63"/>
      <c r="O11" s="69"/>
      <c r="P11" s="73"/>
      <c r="Q11" s="54"/>
      <c r="R11" s="226"/>
      <c r="S11" s="33"/>
    </row>
    <row r="12" spans="1:19" ht="14.25" customHeight="1" x14ac:dyDescent="0.25">
      <c r="A12" s="201"/>
      <c r="B12" s="283"/>
      <c r="C12" s="281"/>
      <c r="D12" s="282" t="s">
        <v>215</v>
      </c>
      <c r="E12" s="284" t="s">
        <v>212</v>
      </c>
      <c r="F12" s="58"/>
      <c r="G12" s="58"/>
      <c r="H12" s="58"/>
      <c r="I12" s="23"/>
      <c r="J12" s="258">
        <v>0.9</v>
      </c>
      <c r="K12" s="258">
        <v>0.9</v>
      </c>
      <c r="L12" s="258">
        <v>1</v>
      </c>
      <c r="M12" s="23"/>
      <c r="N12" s="39">
        <f t="shared" ref="N12:N13" si="2">F12*J12</f>
        <v>0</v>
      </c>
      <c r="O12" s="39">
        <f t="shared" ref="O12:O13" si="3">G12*K12</f>
        <v>0</v>
      </c>
      <c r="P12" s="39">
        <f t="shared" ref="P12:P13" si="4">H12*L12</f>
        <v>0</v>
      </c>
      <c r="Q12" s="39">
        <f>SUM(N12:P12)</f>
        <v>0</v>
      </c>
      <c r="R12" s="226"/>
      <c r="S12" s="33">
        <f>IF(AND(ISNUMBER(F12),ISNUMBER(G12),ISNUMBER(H12)),1,0)</f>
        <v>0</v>
      </c>
    </row>
    <row r="13" spans="1:19" ht="14.25" customHeight="1" x14ac:dyDescent="0.25">
      <c r="A13" s="201"/>
      <c r="B13" s="283"/>
      <c r="C13" s="281"/>
      <c r="D13" s="282" t="s">
        <v>203</v>
      </c>
      <c r="E13" s="154" t="s">
        <v>117</v>
      </c>
      <c r="F13" s="58"/>
      <c r="G13" s="58"/>
      <c r="H13" s="58"/>
      <c r="I13" s="23"/>
      <c r="J13" s="258">
        <v>0.9</v>
      </c>
      <c r="K13" s="258">
        <v>0.9</v>
      </c>
      <c r="L13" s="258">
        <v>1</v>
      </c>
      <c r="M13" s="23"/>
      <c r="N13" s="39">
        <f t="shared" si="2"/>
        <v>0</v>
      </c>
      <c r="O13" s="39">
        <f t="shared" si="3"/>
        <v>0</v>
      </c>
      <c r="P13" s="39">
        <f t="shared" si="4"/>
        <v>0</v>
      </c>
      <c r="Q13" s="39">
        <f>SUM(N13:P13)</f>
        <v>0</v>
      </c>
      <c r="R13" s="226"/>
      <c r="S13" s="33">
        <f>IF(AND(ISNUMBER(F13),ISNUMBER(G13),ISNUMBER(H13)),1,0)</f>
        <v>0</v>
      </c>
    </row>
    <row r="14" spans="1:19" ht="14.25" customHeight="1" x14ac:dyDescent="0.25">
      <c r="A14" s="201"/>
      <c r="B14" s="192"/>
      <c r="C14" s="308" t="s">
        <v>82</v>
      </c>
      <c r="D14" s="309"/>
      <c r="E14" s="154" t="s">
        <v>213</v>
      </c>
      <c r="F14" s="58"/>
      <c r="G14" s="58"/>
      <c r="H14" s="58"/>
      <c r="I14" s="23"/>
      <c r="J14" s="258">
        <v>0.9</v>
      </c>
      <c r="K14" s="258">
        <v>0.9</v>
      </c>
      <c r="L14" s="258">
        <v>1</v>
      </c>
      <c r="M14" s="23"/>
      <c r="N14" s="39">
        <f>F14*J14</f>
        <v>0</v>
      </c>
      <c r="O14" s="39">
        <f>G14*K14</f>
        <v>0</v>
      </c>
      <c r="P14" s="39">
        <f>H14*L14</f>
        <v>0</v>
      </c>
      <c r="Q14" s="39">
        <f>SUM(N14:P14)</f>
        <v>0</v>
      </c>
      <c r="R14" s="226"/>
      <c r="S14" s="33">
        <f>IF(AND(ISNUMBER(F14),ISNUMBER(G14),ISNUMBER(H14)),1,0)</f>
        <v>0</v>
      </c>
    </row>
    <row r="15" spans="1:19" ht="14.25" customHeight="1" x14ac:dyDescent="0.25">
      <c r="A15" s="201"/>
      <c r="B15" s="192"/>
      <c r="C15" s="247" t="s">
        <v>211</v>
      </c>
      <c r="D15" s="247"/>
      <c r="E15" s="154" t="s">
        <v>118</v>
      </c>
      <c r="F15" s="58"/>
      <c r="G15" s="58"/>
      <c r="H15" s="58"/>
      <c r="I15" s="23"/>
      <c r="J15" s="258">
        <v>0</v>
      </c>
      <c r="K15" s="258">
        <v>0.5</v>
      </c>
      <c r="L15" s="258">
        <v>1</v>
      </c>
      <c r="M15" s="23"/>
      <c r="N15" s="39">
        <f t="shared" si="1"/>
        <v>0</v>
      </c>
      <c r="O15" s="39">
        <f t="shared" si="1"/>
        <v>0</v>
      </c>
      <c r="P15" s="39">
        <f t="shared" si="1"/>
        <v>0</v>
      </c>
      <c r="Q15" s="39">
        <f>SUM(N15:P15)</f>
        <v>0</v>
      </c>
      <c r="R15" s="226"/>
      <c r="S15" s="33">
        <f>IF(AND(ISNUMBER(F15),ISNUMBER(G15),ISNUMBER(H15)),1,0)</f>
        <v>0</v>
      </c>
    </row>
    <row r="16" spans="1:19" ht="14.25" customHeight="1" x14ac:dyDescent="0.25">
      <c r="A16" s="201"/>
      <c r="B16" s="331" t="s">
        <v>206</v>
      </c>
      <c r="C16" s="332"/>
      <c r="D16" s="333"/>
      <c r="E16" s="56"/>
      <c r="F16" s="52" t="str">
        <f>IF(AND(ISNUMBER(F18),ISNUMBER(F17),ISNUMBER(F20),ISNUMBER(F21),ISNUMBER(F22),ISNUMBER(F23)), SUM(F18,F17,F20,F21,F22,F23), "")</f>
        <v/>
      </c>
      <c r="G16" s="52" t="str">
        <f>IF(AND(ISNUMBER(G18),ISNUMBER(G17),ISNUMBER(G20),ISNUMBER(G21),ISNUMBER(G22),ISNUMBER(G23)), SUM(G18,G17,G20,G21,G22,G23), "")</f>
        <v/>
      </c>
      <c r="H16" s="52" t="str">
        <f>IF(AND(ISNUMBER(H18),ISNUMBER(H17),ISNUMBER(H20),ISNUMBER(H21),ISNUMBER(H22),ISNUMBER(H23)), SUM(H18,H17,H20,H21,H22,H23), "")</f>
        <v/>
      </c>
      <c r="I16" s="23"/>
      <c r="J16" s="263"/>
      <c r="K16" s="264"/>
      <c r="L16" s="262"/>
      <c r="M16" s="23"/>
      <c r="N16" s="72"/>
      <c r="O16" s="73"/>
      <c r="P16" s="73"/>
      <c r="Q16" s="54"/>
      <c r="R16" s="212"/>
      <c r="S16" s="33"/>
    </row>
    <row r="17" spans="1:19" ht="14.25" customHeight="1" x14ac:dyDescent="0.25">
      <c r="A17" s="227"/>
      <c r="B17" s="287"/>
      <c r="C17" s="285" t="s">
        <v>84</v>
      </c>
      <c r="D17" s="285"/>
      <c r="E17" s="371" t="s">
        <v>120</v>
      </c>
      <c r="F17" s="58"/>
      <c r="G17" s="58"/>
      <c r="H17" s="58"/>
      <c r="I17" s="23"/>
      <c r="J17" s="258">
        <v>0.6</v>
      </c>
      <c r="K17" s="258">
        <v>0.6</v>
      </c>
      <c r="L17" s="258">
        <v>1</v>
      </c>
      <c r="M17" s="23"/>
      <c r="N17" s="39">
        <f>F17*J17</f>
        <v>0</v>
      </c>
      <c r="O17" s="39">
        <f>G17*K17</f>
        <v>0</v>
      </c>
      <c r="P17" s="39">
        <f>H17*L17</f>
        <v>0</v>
      </c>
      <c r="Q17" s="39">
        <f>SUM(N17:P17)</f>
        <v>0</v>
      </c>
      <c r="R17" s="212"/>
      <c r="S17" s="33">
        <f>IF(AND(ISNUMBER(F17),ISNUMBER(G17),ISNUMBER(H17)),1,0)</f>
        <v>0</v>
      </c>
    </row>
    <row r="18" spans="1:19" ht="14.25" customHeight="1" x14ac:dyDescent="0.25">
      <c r="A18" s="227"/>
      <c r="B18" s="55"/>
      <c r="C18" s="248" t="s">
        <v>85</v>
      </c>
      <c r="D18" s="248"/>
      <c r="E18" s="372"/>
      <c r="F18" s="58"/>
      <c r="G18" s="58"/>
      <c r="H18" s="58"/>
      <c r="I18" s="23"/>
      <c r="J18" s="258">
        <v>0.6</v>
      </c>
      <c r="K18" s="258">
        <v>0.6</v>
      </c>
      <c r="L18" s="258">
        <v>1</v>
      </c>
      <c r="M18" s="23"/>
      <c r="N18" s="39">
        <f t="shared" ref="N18:P18" si="5">F18*J18</f>
        <v>0</v>
      </c>
      <c r="O18" s="39">
        <f t="shared" si="5"/>
        <v>0</v>
      </c>
      <c r="P18" s="39">
        <f t="shared" si="5"/>
        <v>0</v>
      </c>
      <c r="Q18" s="39">
        <f>SUM(N18:P18)</f>
        <v>0</v>
      </c>
      <c r="R18" s="212"/>
      <c r="S18" s="33">
        <f>IF(AND(ISNUMBER(F18),ISNUMBER(G18),ISNUMBER(H18)),1,0)</f>
        <v>0</v>
      </c>
    </row>
    <row r="19" spans="1:19" ht="14.25" customHeight="1" x14ac:dyDescent="0.25">
      <c r="A19" s="227"/>
      <c r="B19" s="283"/>
      <c r="C19" s="281" t="s">
        <v>202</v>
      </c>
      <c r="D19" s="282"/>
      <c r="E19" s="288"/>
      <c r="F19" s="73"/>
      <c r="G19" s="73"/>
      <c r="H19" s="54"/>
      <c r="I19" s="23"/>
      <c r="J19" s="263"/>
      <c r="K19" s="264"/>
      <c r="L19" s="262"/>
      <c r="M19" s="23"/>
      <c r="N19" s="72"/>
      <c r="O19" s="73"/>
      <c r="P19" s="73"/>
      <c r="Q19" s="54"/>
      <c r="R19" s="212"/>
      <c r="S19" s="33"/>
    </row>
    <row r="20" spans="1:19" ht="14.25" customHeight="1" x14ac:dyDescent="0.25">
      <c r="A20" s="227"/>
      <c r="B20" s="283"/>
      <c r="C20" s="281"/>
      <c r="D20" s="291" t="s">
        <v>215</v>
      </c>
      <c r="E20" s="284" t="s">
        <v>204</v>
      </c>
      <c r="F20" s="58"/>
      <c r="G20" s="58"/>
      <c r="H20" s="58"/>
      <c r="I20" s="23"/>
      <c r="J20" s="258">
        <v>0.6</v>
      </c>
      <c r="K20" s="258">
        <v>0.6</v>
      </c>
      <c r="L20" s="258">
        <v>1</v>
      </c>
      <c r="M20" s="23"/>
      <c r="N20" s="39">
        <f t="shared" ref="N20:N21" si="6">F20*J20</f>
        <v>0</v>
      </c>
      <c r="O20" s="39">
        <f t="shared" ref="O20:O21" si="7">G20*K20</f>
        <v>0</v>
      </c>
      <c r="P20" s="39">
        <f t="shared" ref="P20:P21" si="8">H20*L20</f>
        <v>0</v>
      </c>
      <c r="Q20" s="39">
        <f>SUM(N20:P20)</f>
        <v>0</v>
      </c>
      <c r="R20" s="212"/>
      <c r="S20" s="33">
        <f>IF(AND(ISNUMBER(F20),ISNUMBER(G20),ISNUMBER(H20)),1,0)</f>
        <v>0</v>
      </c>
    </row>
    <row r="21" spans="1:19" ht="14.25" customHeight="1" x14ac:dyDescent="0.25">
      <c r="A21" s="227"/>
      <c r="B21" s="283"/>
      <c r="C21" s="281"/>
      <c r="D21" s="282" t="s">
        <v>203</v>
      </c>
      <c r="E21" s="373" t="s">
        <v>120</v>
      </c>
      <c r="F21" s="58"/>
      <c r="G21" s="58"/>
      <c r="H21" s="58"/>
      <c r="I21" s="23"/>
      <c r="J21" s="258">
        <v>0.6</v>
      </c>
      <c r="K21" s="258">
        <v>0.6</v>
      </c>
      <c r="L21" s="258">
        <v>1</v>
      </c>
      <c r="M21" s="23"/>
      <c r="N21" s="39">
        <f t="shared" si="6"/>
        <v>0</v>
      </c>
      <c r="O21" s="39">
        <f t="shared" si="7"/>
        <v>0</v>
      </c>
      <c r="P21" s="39">
        <f t="shared" si="8"/>
        <v>0</v>
      </c>
      <c r="Q21" s="39">
        <f>SUM(N21:P21)</f>
        <v>0</v>
      </c>
      <c r="R21" s="212"/>
      <c r="S21" s="33">
        <f>IF(AND(ISNUMBER(F21),ISNUMBER(G21),ISNUMBER(H21)),1,0)</f>
        <v>0</v>
      </c>
    </row>
    <row r="22" spans="1:19" ht="14.25" customHeight="1" x14ac:dyDescent="0.25">
      <c r="A22" s="227"/>
      <c r="B22" s="34"/>
      <c r="C22" s="286" t="s">
        <v>107</v>
      </c>
      <c r="D22" s="286"/>
      <c r="E22" s="374"/>
      <c r="F22" s="58"/>
      <c r="G22" s="58"/>
      <c r="H22" s="58"/>
      <c r="I22" s="23"/>
      <c r="J22" s="258">
        <v>0.6</v>
      </c>
      <c r="K22" s="258">
        <v>0.6</v>
      </c>
      <c r="L22" s="258">
        <v>1</v>
      </c>
      <c r="M22" s="23"/>
      <c r="N22" s="39">
        <f t="shared" ref="N22:P23" si="9">F22*J22</f>
        <v>0</v>
      </c>
      <c r="O22" s="39">
        <f t="shared" si="9"/>
        <v>0</v>
      </c>
      <c r="P22" s="39">
        <f t="shared" si="9"/>
        <v>0</v>
      </c>
      <c r="Q22" s="39">
        <f>SUM(N22:P22)</f>
        <v>0</v>
      </c>
      <c r="R22" s="212"/>
      <c r="S22" s="33">
        <f>IF(AND(ISNUMBER(F22),ISNUMBER(G22),ISNUMBER(H22)),1,0)</f>
        <v>0</v>
      </c>
    </row>
    <row r="23" spans="1:19" ht="14.25" customHeight="1" x14ac:dyDescent="0.25">
      <c r="A23" s="227"/>
      <c r="B23" s="55"/>
      <c r="C23" s="248" t="s">
        <v>83</v>
      </c>
      <c r="D23" s="248"/>
      <c r="E23" s="375"/>
      <c r="F23" s="58"/>
      <c r="G23" s="58"/>
      <c r="H23" s="58"/>
      <c r="I23" s="23"/>
      <c r="J23" s="258">
        <v>0.6</v>
      </c>
      <c r="K23" s="258">
        <v>0.6</v>
      </c>
      <c r="L23" s="258">
        <v>1</v>
      </c>
      <c r="M23" s="23"/>
      <c r="N23" s="39">
        <f t="shared" si="9"/>
        <v>0</v>
      </c>
      <c r="O23" s="39">
        <f t="shared" si="9"/>
        <v>0</v>
      </c>
      <c r="P23" s="39">
        <f t="shared" si="9"/>
        <v>0</v>
      </c>
      <c r="Q23" s="39">
        <f>SUM(N23:P23)</f>
        <v>0</v>
      </c>
      <c r="R23" s="212"/>
      <c r="S23" s="33">
        <f>IF(AND(ISNUMBER(F23),ISNUMBER(G23),ISNUMBER(H23)),1,0)</f>
        <v>0</v>
      </c>
    </row>
    <row r="24" spans="1:19" ht="14.25" customHeight="1" x14ac:dyDescent="0.25">
      <c r="A24" s="227"/>
      <c r="B24" s="331" t="s">
        <v>207</v>
      </c>
      <c r="C24" s="332"/>
      <c r="D24" s="347"/>
      <c r="E24" s="56"/>
      <c r="F24" s="52" t="str">
        <f>IF(AND(ISNUMBER(F26),ISNUMBER(F25),ISNUMBER(F28),ISNUMBER(F29),ISNUMBER(F30),ISNUMBER(F31)), SUM(F26,F25,F28,F29,F30,F31), "")</f>
        <v/>
      </c>
      <c r="G24" s="52" t="str">
        <f>IF(AND(ISNUMBER(G26),ISNUMBER(G25),ISNUMBER(G28),ISNUMBER(G29),ISNUMBER(G30),ISNUMBER(G31)), SUM(G26,G25,G28,G29,G30,G31), "")</f>
        <v/>
      </c>
      <c r="H24" s="52" t="str">
        <f>IF(AND(ISNUMBER(H26),ISNUMBER(H25),ISNUMBER(H28),ISNUMBER(H29),ISNUMBER(H30),ISNUMBER(H31)), SUM(H26,H25,H28,H29,H30,H31), "")</f>
        <v/>
      </c>
      <c r="I24" s="23"/>
      <c r="J24" s="263"/>
      <c r="K24" s="264"/>
      <c r="L24" s="262"/>
      <c r="M24" s="23"/>
      <c r="N24" s="72"/>
      <c r="O24" s="73"/>
      <c r="P24" s="73"/>
      <c r="Q24" s="54"/>
      <c r="R24" s="212"/>
      <c r="S24" s="33"/>
    </row>
    <row r="25" spans="1:19" ht="14.25" customHeight="1" x14ac:dyDescent="0.25">
      <c r="A25" s="227"/>
      <c r="B25" s="192"/>
      <c r="C25" s="248" t="s">
        <v>84</v>
      </c>
      <c r="D25" s="248"/>
      <c r="E25" s="371" t="s">
        <v>120</v>
      </c>
      <c r="F25" s="58"/>
      <c r="G25" s="58"/>
      <c r="H25" s="58"/>
      <c r="I25" s="23"/>
      <c r="J25" s="258">
        <v>0.6</v>
      </c>
      <c r="K25" s="258">
        <v>0.6</v>
      </c>
      <c r="L25" s="258">
        <v>1</v>
      </c>
      <c r="M25" s="23"/>
      <c r="N25" s="39">
        <f>F25*J25</f>
        <v>0</v>
      </c>
      <c r="O25" s="39">
        <f>G25*K25</f>
        <v>0</v>
      </c>
      <c r="P25" s="39">
        <f>H25*L25</f>
        <v>0</v>
      </c>
      <c r="Q25" s="39">
        <f>SUM(N25:P25)</f>
        <v>0</v>
      </c>
      <c r="R25" s="212"/>
      <c r="S25" s="33">
        <f>IF(AND(ISNUMBER(F25),ISNUMBER(G25),ISNUMBER(H25)),1,0)</f>
        <v>0</v>
      </c>
    </row>
    <row r="26" spans="1:19" ht="14.25" customHeight="1" x14ac:dyDescent="0.25">
      <c r="A26" s="227"/>
      <c r="B26" s="55"/>
      <c r="C26" s="248" t="s">
        <v>85</v>
      </c>
      <c r="D26" s="248"/>
      <c r="E26" s="372"/>
      <c r="F26" s="58"/>
      <c r="G26" s="58"/>
      <c r="H26" s="58"/>
      <c r="I26" s="23"/>
      <c r="J26" s="258">
        <v>0.6</v>
      </c>
      <c r="K26" s="258">
        <v>0.6</v>
      </c>
      <c r="L26" s="258">
        <v>1</v>
      </c>
      <c r="M26" s="23"/>
      <c r="N26" s="39">
        <f t="shared" ref="N26:P26" si="10">F26*J26</f>
        <v>0</v>
      </c>
      <c r="O26" s="39">
        <f t="shared" si="10"/>
        <v>0</v>
      </c>
      <c r="P26" s="39">
        <f t="shared" si="10"/>
        <v>0</v>
      </c>
      <c r="Q26" s="39">
        <f>SUM(N26:P26)</f>
        <v>0</v>
      </c>
      <c r="R26" s="212"/>
      <c r="S26" s="33">
        <f>IF(AND(ISNUMBER(F26),ISNUMBER(G26),ISNUMBER(H26)),1,0)</f>
        <v>0</v>
      </c>
    </row>
    <row r="27" spans="1:19" ht="14.25" customHeight="1" x14ac:dyDescent="0.25">
      <c r="A27" s="227"/>
      <c r="B27" s="283"/>
      <c r="C27" s="281" t="s">
        <v>202</v>
      </c>
      <c r="D27" s="282"/>
      <c r="E27" s="288"/>
      <c r="F27" s="73"/>
      <c r="G27" s="73"/>
      <c r="H27" s="54"/>
      <c r="I27" s="23"/>
      <c r="J27" s="263"/>
      <c r="K27" s="264"/>
      <c r="L27" s="262"/>
      <c r="M27" s="23"/>
      <c r="N27" s="72"/>
      <c r="O27" s="73"/>
      <c r="P27" s="73"/>
      <c r="Q27" s="54"/>
      <c r="R27" s="212"/>
      <c r="S27" s="33"/>
    </row>
    <row r="28" spans="1:19" ht="14.25" customHeight="1" x14ac:dyDescent="0.25">
      <c r="A28" s="227"/>
      <c r="B28" s="283"/>
      <c r="C28" s="281"/>
      <c r="D28" s="291" t="s">
        <v>215</v>
      </c>
      <c r="E28" s="284" t="s">
        <v>204</v>
      </c>
      <c r="F28" s="58"/>
      <c r="G28" s="58"/>
      <c r="H28" s="58"/>
      <c r="I28" s="23"/>
      <c r="J28" s="258">
        <v>0.6</v>
      </c>
      <c r="K28" s="258">
        <v>0.6</v>
      </c>
      <c r="L28" s="258">
        <v>1</v>
      </c>
      <c r="M28" s="23"/>
      <c r="N28" s="39">
        <f t="shared" ref="N28:N29" si="11">F28*J28</f>
        <v>0</v>
      </c>
      <c r="O28" s="39">
        <f t="shared" ref="O28:O29" si="12">G28*K28</f>
        <v>0</v>
      </c>
      <c r="P28" s="39">
        <f t="shared" ref="P28:P29" si="13">H28*L28</f>
        <v>0</v>
      </c>
      <c r="Q28" s="39">
        <f>SUM(N28:P28)</f>
        <v>0</v>
      </c>
      <c r="R28" s="212"/>
      <c r="S28" s="33">
        <f>IF(AND(ISNUMBER(F28),ISNUMBER(G28),ISNUMBER(H28)),1,0)</f>
        <v>0</v>
      </c>
    </row>
    <row r="29" spans="1:19" ht="14.25" customHeight="1" x14ac:dyDescent="0.25">
      <c r="A29" s="227"/>
      <c r="B29" s="283"/>
      <c r="C29" s="281"/>
      <c r="D29" s="282" t="s">
        <v>203</v>
      </c>
      <c r="E29" s="373" t="s">
        <v>120</v>
      </c>
      <c r="F29" s="58"/>
      <c r="G29" s="58"/>
      <c r="H29" s="58"/>
      <c r="I29" s="23"/>
      <c r="J29" s="258">
        <v>0.6</v>
      </c>
      <c r="K29" s="258">
        <v>0.6</v>
      </c>
      <c r="L29" s="258">
        <v>1</v>
      </c>
      <c r="M29" s="23"/>
      <c r="N29" s="39">
        <f t="shared" si="11"/>
        <v>0</v>
      </c>
      <c r="O29" s="39">
        <f t="shared" si="12"/>
        <v>0</v>
      </c>
      <c r="P29" s="39">
        <f t="shared" si="13"/>
        <v>0</v>
      </c>
      <c r="Q29" s="39">
        <f>SUM(N29:P29)</f>
        <v>0</v>
      </c>
      <c r="R29" s="212"/>
      <c r="S29" s="33">
        <f>IF(AND(ISNUMBER(F29),ISNUMBER(G29),ISNUMBER(H29)),1,0)</f>
        <v>0</v>
      </c>
    </row>
    <row r="30" spans="1:19" ht="14.25" customHeight="1" x14ac:dyDescent="0.25">
      <c r="A30" s="227"/>
      <c r="B30" s="192"/>
      <c r="C30" s="248" t="s">
        <v>107</v>
      </c>
      <c r="D30" s="248"/>
      <c r="E30" s="374"/>
      <c r="F30" s="58"/>
      <c r="G30" s="58"/>
      <c r="H30" s="58"/>
      <c r="I30" s="23"/>
      <c r="J30" s="258">
        <v>0.6</v>
      </c>
      <c r="K30" s="258">
        <v>0.6</v>
      </c>
      <c r="L30" s="258">
        <v>1</v>
      </c>
      <c r="M30" s="23"/>
      <c r="N30" s="39">
        <f t="shared" ref="N30:P31" si="14">F30*J30</f>
        <v>0</v>
      </c>
      <c r="O30" s="39">
        <f t="shared" si="14"/>
        <v>0</v>
      </c>
      <c r="P30" s="39">
        <f t="shared" si="14"/>
        <v>0</v>
      </c>
      <c r="Q30" s="39">
        <f>SUM(N30:P30)</f>
        <v>0</v>
      </c>
      <c r="R30" s="212"/>
      <c r="S30" s="33">
        <f>IF(AND(ISNUMBER(F30),ISNUMBER(G30),ISNUMBER(H30)),1,0)</f>
        <v>0</v>
      </c>
    </row>
    <row r="31" spans="1:19" ht="14.25" customHeight="1" x14ac:dyDescent="0.25">
      <c r="A31" s="227"/>
      <c r="B31" s="193"/>
      <c r="C31" s="248" t="s">
        <v>83</v>
      </c>
      <c r="D31" s="248"/>
      <c r="E31" s="375"/>
      <c r="F31" s="58"/>
      <c r="G31" s="58"/>
      <c r="H31" s="58"/>
      <c r="I31" s="23"/>
      <c r="J31" s="258">
        <v>0.6</v>
      </c>
      <c r="K31" s="258">
        <v>0.6</v>
      </c>
      <c r="L31" s="258">
        <v>1</v>
      </c>
      <c r="M31" s="23"/>
      <c r="N31" s="39">
        <f t="shared" si="14"/>
        <v>0</v>
      </c>
      <c r="O31" s="39">
        <f t="shared" si="14"/>
        <v>0</v>
      </c>
      <c r="P31" s="39">
        <f t="shared" si="14"/>
        <v>0</v>
      </c>
      <c r="Q31" s="39">
        <f>SUM(N31:P31)</f>
        <v>0</v>
      </c>
      <c r="R31" s="225"/>
      <c r="S31" s="33">
        <f>IF(AND(ISNUMBER(F31),ISNUMBER(G31),ISNUMBER(H31)),1,0)</f>
        <v>0</v>
      </c>
    </row>
    <row r="32" spans="1:19" ht="14.25" customHeight="1" x14ac:dyDescent="0.25">
      <c r="A32" s="227"/>
      <c r="B32" s="341" t="s">
        <v>208</v>
      </c>
      <c r="C32" s="308"/>
      <c r="D32" s="309"/>
      <c r="E32" s="56"/>
      <c r="F32" s="52" t="str">
        <f>IF(AND(ISNUMBER(F34),ISNUMBER(F33),ISNUMBER(F36),ISNUMBER(F37),ISNUMBER(F38),ISNUMBER(F39)), SUM(F34,F33,F36,F37,F38,F39), "")</f>
        <v/>
      </c>
      <c r="G32" s="52" t="str">
        <f>IF(AND(ISNUMBER(G34),ISNUMBER(G33),ISNUMBER(G36),ISNUMBER(G37),ISNUMBER(G38),ISNUMBER(G39)), SUM(G34,G33,G36,G37,G38,G39), "")</f>
        <v/>
      </c>
      <c r="H32" s="52" t="str">
        <f>IF(AND(ISNUMBER(H34),ISNUMBER(H33),ISNUMBER(H36),ISNUMBER(H37),ISNUMBER(H38),ISNUMBER(H39)), SUM(H34,H33,H36,H37,H38,H39), "")</f>
        <v/>
      </c>
      <c r="I32" s="23"/>
      <c r="J32" s="263"/>
      <c r="K32" s="264"/>
      <c r="L32" s="262"/>
      <c r="M32" s="23"/>
      <c r="N32" s="72"/>
      <c r="O32" s="73"/>
      <c r="P32" s="73"/>
      <c r="Q32" s="54"/>
      <c r="R32" s="212"/>
      <c r="S32" s="33"/>
    </row>
    <row r="33" spans="1:19" ht="14.25" customHeight="1" x14ac:dyDescent="0.25">
      <c r="A33" s="227"/>
      <c r="B33" s="192"/>
      <c r="C33" s="248" t="s">
        <v>84</v>
      </c>
      <c r="D33" s="248"/>
      <c r="E33" s="156" t="s">
        <v>119</v>
      </c>
      <c r="F33" s="58"/>
      <c r="G33" s="58"/>
      <c r="H33" s="58"/>
      <c r="I33" s="23"/>
      <c r="J33" s="258">
        <v>0.5</v>
      </c>
      <c r="K33" s="258">
        <v>0.5</v>
      </c>
      <c r="L33" s="258">
        <v>1</v>
      </c>
      <c r="M33" s="23"/>
      <c r="N33" s="39">
        <f>F33*J33</f>
        <v>0</v>
      </c>
      <c r="O33" s="39">
        <f>G33*K33</f>
        <v>0</v>
      </c>
      <c r="P33" s="39">
        <f>H33*L33</f>
        <v>0</v>
      </c>
      <c r="Q33" s="39">
        <f>SUM(N33:P33)</f>
        <v>0</v>
      </c>
      <c r="R33" s="212"/>
      <c r="S33" s="33">
        <f>IF(AND(ISNUMBER(F33),ISNUMBER(G33),ISNUMBER(H33)),1,0)</f>
        <v>0</v>
      </c>
    </row>
    <row r="34" spans="1:19" ht="14.25" customHeight="1" x14ac:dyDescent="0.25">
      <c r="A34" s="227"/>
      <c r="B34" s="192"/>
      <c r="C34" s="248" t="s">
        <v>85</v>
      </c>
      <c r="D34" s="248"/>
      <c r="E34" s="155" t="s">
        <v>118</v>
      </c>
      <c r="F34" s="58"/>
      <c r="G34" s="58"/>
      <c r="H34" s="58"/>
      <c r="I34" s="23"/>
      <c r="J34" s="258">
        <v>0</v>
      </c>
      <c r="K34" s="258">
        <v>0.5</v>
      </c>
      <c r="L34" s="258">
        <v>1</v>
      </c>
      <c r="M34" s="23"/>
      <c r="N34" s="39">
        <f t="shared" ref="N34:P34" si="15">F34*J34</f>
        <v>0</v>
      </c>
      <c r="O34" s="39">
        <f t="shared" si="15"/>
        <v>0</v>
      </c>
      <c r="P34" s="39">
        <f t="shared" si="15"/>
        <v>0</v>
      </c>
      <c r="Q34" s="39">
        <f>SUM(N34:P34)</f>
        <v>0</v>
      </c>
      <c r="R34" s="212"/>
      <c r="S34" s="33">
        <f>IF(AND(ISNUMBER(F34),ISNUMBER(G34),ISNUMBER(H34)),1,0)</f>
        <v>0</v>
      </c>
    </row>
    <row r="35" spans="1:19" ht="14.25" customHeight="1" x14ac:dyDescent="0.25">
      <c r="A35" s="227"/>
      <c r="B35" s="283"/>
      <c r="C35" s="281" t="s">
        <v>202</v>
      </c>
      <c r="D35" s="282"/>
      <c r="E35" s="288"/>
      <c r="F35" s="73"/>
      <c r="G35" s="73"/>
      <c r="H35" s="54"/>
      <c r="I35" s="23"/>
      <c r="J35" s="263"/>
      <c r="K35" s="264"/>
      <c r="L35" s="262"/>
      <c r="M35" s="23"/>
      <c r="N35" s="72"/>
      <c r="O35" s="73"/>
      <c r="P35" s="73"/>
      <c r="Q35" s="54"/>
      <c r="R35" s="212"/>
      <c r="S35" s="33"/>
    </row>
    <row r="36" spans="1:19" ht="14.25" customHeight="1" x14ac:dyDescent="0.25">
      <c r="A36" s="227"/>
      <c r="B36" s="283"/>
      <c r="C36" s="281"/>
      <c r="D36" s="291" t="s">
        <v>215</v>
      </c>
      <c r="E36" s="284" t="s">
        <v>205</v>
      </c>
      <c r="F36" s="58"/>
      <c r="G36" s="58"/>
      <c r="H36" s="58"/>
      <c r="I36" s="23"/>
      <c r="J36" s="258">
        <v>0</v>
      </c>
      <c r="K36" s="258">
        <v>0.5</v>
      </c>
      <c r="L36" s="258">
        <v>1</v>
      </c>
      <c r="M36" s="23"/>
      <c r="N36" s="39">
        <f t="shared" ref="N36:N37" si="16">F36*J36</f>
        <v>0</v>
      </c>
      <c r="O36" s="39">
        <f t="shared" ref="O36:O37" si="17">G36*K36</f>
        <v>0</v>
      </c>
      <c r="P36" s="39">
        <f t="shared" ref="P36:P37" si="18">H36*L36</f>
        <v>0</v>
      </c>
      <c r="Q36" s="39">
        <f>SUM(N36:P36)</f>
        <v>0</v>
      </c>
      <c r="R36" s="212"/>
      <c r="S36" s="33">
        <f>IF(AND(ISNUMBER(F36),ISNUMBER(G36),ISNUMBER(H36)),1,0)</f>
        <v>0</v>
      </c>
    </row>
    <row r="37" spans="1:19" ht="14.25" customHeight="1" x14ac:dyDescent="0.25">
      <c r="A37" s="227"/>
      <c r="B37" s="283"/>
      <c r="C37" s="281"/>
      <c r="D37" s="282" t="s">
        <v>203</v>
      </c>
      <c r="E37" s="376" t="s">
        <v>118</v>
      </c>
      <c r="F37" s="58"/>
      <c r="G37" s="58"/>
      <c r="H37" s="58"/>
      <c r="I37" s="23"/>
      <c r="J37" s="258">
        <v>0</v>
      </c>
      <c r="K37" s="258">
        <v>0.5</v>
      </c>
      <c r="L37" s="258">
        <v>1</v>
      </c>
      <c r="M37" s="23"/>
      <c r="N37" s="39">
        <f t="shared" si="16"/>
        <v>0</v>
      </c>
      <c r="O37" s="39">
        <f t="shared" si="17"/>
        <v>0</v>
      </c>
      <c r="P37" s="39">
        <f t="shared" si="18"/>
        <v>0</v>
      </c>
      <c r="Q37" s="39">
        <f>SUM(N37:P37)</f>
        <v>0</v>
      </c>
      <c r="R37" s="212"/>
      <c r="S37" s="33">
        <f>IF(AND(ISNUMBER(F37),ISNUMBER(G37),ISNUMBER(H37)),1,0)</f>
        <v>0</v>
      </c>
    </row>
    <row r="38" spans="1:19" ht="14.25" customHeight="1" x14ac:dyDescent="0.25">
      <c r="A38" s="227"/>
      <c r="B38" s="192"/>
      <c r="C38" s="248" t="s">
        <v>107</v>
      </c>
      <c r="D38" s="248"/>
      <c r="E38" s="377"/>
      <c r="F38" s="58"/>
      <c r="G38" s="58"/>
      <c r="H38" s="58"/>
      <c r="I38" s="23"/>
      <c r="J38" s="258">
        <v>0</v>
      </c>
      <c r="K38" s="258">
        <v>0.5</v>
      </c>
      <c r="L38" s="258">
        <v>1</v>
      </c>
      <c r="M38" s="23"/>
      <c r="N38" s="39">
        <f t="shared" ref="N38:P39" si="19">F38*J38</f>
        <v>0</v>
      </c>
      <c r="O38" s="39">
        <f t="shared" si="19"/>
        <v>0</v>
      </c>
      <c r="P38" s="39">
        <f t="shared" si="19"/>
        <v>0</v>
      </c>
      <c r="Q38" s="39">
        <f>SUM(N38:P38)</f>
        <v>0</v>
      </c>
      <c r="R38" s="212"/>
      <c r="S38" s="33">
        <f>IF(AND(ISNUMBER(F38),ISNUMBER(G38),ISNUMBER(H38)),1,0)</f>
        <v>0</v>
      </c>
    </row>
    <row r="39" spans="1:19" ht="14.25" customHeight="1" x14ac:dyDescent="0.25">
      <c r="A39" s="227"/>
      <c r="B39" s="193"/>
      <c r="C39" s="248" t="s">
        <v>83</v>
      </c>
      <c r="D39" s="248"/>
      <c r="E39" s="378"/>
      <c r="F39" s="58"/>
      <c r="G39" s="58"/>
      <c r="H39" s="58"/>
      <c r="I39" s="23"/>
      <c r="J39" s="258">
        <v>0</v>
      </c>
      <c r="K39" s="258">
        <v>0.5</v>
      </c>
      <c r="L39" s="258">
        <v>1</v>
      </c>
      <c r="M39" s="23"/>
      <c r="N39" s="39">
        <f t="shared" si="19"/>
        <v>0</v>
      </c>
      <c r="O39" s="39">
        <f t="shared" si="19"/>
        <v>0</v>
      </c>
      <c r="P39" s="39">
        <f t="shared" si="19"/>
        <v>0</v>
      </c>
      <c r="Q39" s="39">
        <f>SUM(N39:P39)</f>
        <v>0</v>
      </c>
      <c r="R39" s="225"/>
      <c r="S39" s="33">
        <f>IF(AND(ISNUMBER(F39),ISNUMBER(G39),ISNUMBER(H39)),1,0)</f>
        <v>0</v>
      </c>
    </row>
    <row r="40" spans="1:19" ht="14.25" customHeight="1" x14ac:dyDescent="0.25">
      <c r="A40" s="227"/>
      <c r="B40" s="341" t="s">
        <v>209</v>
      </c>
      <c r="C40" s="308"/>
      <c r="D40" s="309"/>
      <c r="E40" s="56"/>
      <c r="F40" s="52" t="str">
        <f>IF(AND(ISNUMBER(F42),ISNUMBER(F41),ISNUMBER(F44),ISNUMBER(F45),ISNUMBER(F46),ISNUMBER(F47)), SUM(F42,F41,F44,F45,F46,F47), "")</f>
        <v/>
      </c>
      <c r="G40" s="52" t="str">
        <f>IF(AND(ISNUMBER(G42),ISNUMBER(G41),ISNUMBER(G44),ISNUMBER(G45),ISNUMBER(G46),ISNUMBER(G47)), SUM(G42,G41,G44,G45,G46,G47), "")</f>
        <v/>
      </c>
      <c r="H40" s="52" t="str">
        <f>IF(AND(ISNUMBER(H42),ISNUMBER(H41),ISNUMBER(H44),ISNUMBER(H45),ISNUMBER(H46),ISNUMBER(H47)), SUM(H42,H41,H44,H45,H46,H47), "")</f>
        <v/>
      </c>
      <c r="I40" s="23"/>
      <c r="J40" s="263"/>
      <c r="K40" s="264"/>
      <c r="L40" s="262"/>
      <c r="M40" s="23"/>
      <c r="N40" s="72"/>
      <c r="O40" s="73"/>
      <c r="P40" s="73"/>
      <c r="Q40" s="54"/>
      <c r="R40" s="212"/>
      <c r="S40" s="33"/>
    </row>
    <row r="41" spans="1:19" ht="14.25" customHeight="1" x14ac:dyDescent="0.25">
      <c r="A41" s="227"/>
      <c r="B41" s="192"/>
      <c r="C41" s="248" t="s">
        <v>84</v>
      </c>
      <c r="D41" s="248"/>
      <c r="E41" s="156" t="s">
        <v>119</v>
      </c>
      <c r="F41" s="58"/>
      <c r="G41" s="58"/>
      <c r="H41" s="58"/>
      <c r="I41" s="23"/>
      <c r="J41" s="258">
        <v>0.5</v>
      </c>
      <c r="K41" s="258">
        <v>0.5</v>
      </c>
      <c r="L41" s="258">
        <v>1</v>
      </c>
      <c r="M41" s="23"/>
      <c r="N41" s="39">
        <f>F41*J41</f>
        <v>0</v>
      </c>
      <c r="O41" s="39">
        <f>G41*K41</f>
        <v>0</v>
      </c>
      <c r="P41" s="39">
        <f>H41*L41</f>
        <v>0</v>
      </c>
      <c r="Q41" s="39">
        <f>SUM(N41:P41)</f>
        <v>0</v>
      </c>
      <c r="R41" s="212"/>
      <c r="S41" s="33">
        <f>IF(AND(ISNUMBER(F41),ISNUMBER(G41),ISNUMBER(H41)),1,0)</f>
        <v>0</v>
      </c>
    </row>
    <row r="42" spans="1:19" ht="14.25" customHeight="1" x14ac:dyDescent="0.25">
      <c r="A42" s="227"/>
      <c r="B42" s="192"/>
      <c r="C42" s="248" t="s">
        <v>85</v>
      </c>
      <c r="D42" s="248"/>
      <c r="E42" s="155" t="s">
        <v>118</v>
      </c>
      <c r="F42" s="58"/>
      <c r="G42" s="58"/>
      <c r="H42" s="58"/>
      <c r="I42" s="23"/>
      <c r="J42" s="258">
        <v>0</v>
      </c>
      <c r="K42" s="258">
        <v>0.5</v>
      </c>
      <c r="L42" s="258">
        <v>1</v>
      </c>
      <c r="M42" s="23"/>
      <c r="N42" s="39">
        <f t="shared" ref="N42:P42" si="20">F42*J42</f>
        <v>0</v>
      </c>
      <c r="O42" s="39">
        <f t="shared" si="20"/>
        <v>0</v>
      </c>
      <c r="P42" s="39">
        <f t="shared" si="20"/>
        <v>0</v>
      </c>
      <c r="Q42" s="39">
        <f>SUM(N42:P42)</f>
        <v>0</v>
      </c>
      <c r="R42" s="212"/>
      <c r="S42" s="33">
        <f>IF(AND(ISNUMBER(F42),ISNUMBER(G42),ISNUMBER(H42)),1,0)</f>
        <v>0</v>
      </c>
    </row>
    <row r="43" spans="1:19" ht="14.25" customHeight="1" x14ac:dyDescent="0.25">
      <c r="A43" s="227"/>
      <c r="B43" s="283"/>
      <c r="C43" s="281" t="s">
        <v>202</v>
      </c>
      <c r="D43" s="282"/>
      <c r="E43" s="288"/>
      <c r="F43" s="73"/>
      <c r="G43" s="73"/>
      <c r="H43" s="54"/>
      <c r="I43" s="23"/>
      <c r="J43" s="263"/>
      <c r="K43" s="264"/>
      <c r="L43" s="262"/>
      <c r="M43" s="23"/>
      <c r="N43" s="72"/>
      <c r="O43" s="73"/>
      <c r="P43" s="73"/>
      <c r="Q43" s="54"/>
      <c r="R43" s="212"/>
      <c r="S43" s="33"/>
    </row>
    <row r="44" spans="1:19" ht="14.25" customHeight="1" x14ac:dyDescent="0.25">
      <c r="A44" s="227"/>
      <c r="B44" s="283"/>
      <c r="C44" s="281"/>
      <c r="D44" s="291" t="s">
        <v>215</v>
      </c>
      <c r="E44" s="284" t="s">
        <v>205</v>
      </c>
      <c r="F44" s="58"/>
      <c r="G44" s="58"/>
      <c r="H44" s="58"/>
      <c r="I44" s="23"/>
      <c r="J44" s="258">
        <v>0</v>
      </c>
      <c r="K44" s="258">
        <v>0.5</v>
      </c>
      <c r="L44" s="258">
        <v>1</v>
      </c>
      <c r="M44" s="23"/>
      <c r="N44" s="39">
        <f t="shared" ref="N44:N45" si="21">F44*J44</f>
        <v>0</v>
      </c>
      <c r="O44" s="39">
        <f t="shared" ref="O44:O45" si="22">G44*K44</f>
        <v>0</v>
      </c>
      <c r="P44" s="39">
        <f t="shared" ref="P44:P45" si="23">H44*L44</f>
        <v>0</v>
      </c>
      <c r="Q44" s="39">
        <f>SUM(N44:P44)</f>
        <v>0</v>
      </c>
      <c r="R44" s="212"/>
      <c r="S44" s="33">
        <f>IF(AND(ISNUMBER(F44),ISNUMBER(G44),ISNUMBER(H44)),1,0)</f>
        <v>0</v>
      </c>
    </row>
    <row r="45" spans="1:19" ht="14.25" customHeight="1" x14ac:dyDescent="0.25">
      <c r="A45" s="227"/>
      <c r="B45" s="283"/>
      <c r="C45" s="281"/>
      <c r="D45" s="282" t="s">
        <v>203</v>
      </c>
      <c r="E45" s="376" t="s">
        <v>118</v>
      </c>
      <c r="F45" s="58"/>
      <c r="G45" s="58"/>
      <c r="H45" s="58"/>
      <c r="I45" s="23"/>
      <c r="J45" s="258">
        <v>0</v>
      </c>
      <c r="K45" s="258">
        <v>0.5</v>
      </c>
      <c r="L45" s="258">
        <v>1</v>
      </c>
      <c r="M45" s="23"/>
      <c r="N45" s="39">
        <f t="shared" si="21"/>
        <v>0</v>
      </c>
      <c r="O45" s="39">
        <f t="shared" si="22"/>
        <v>0</v>
      </c>
      <c r="P45" s="39">
        <f t="shared" si="23"/>
        <v>0</v>
      </c>
      <c r="Q45" s="39">
        <f>SUM(N45:P45)</f>
        <v>0</v>
      </c>
      <c r="R45" s="212"/>
      <c r="S45" s="33">
        <f>IF(AND(ISNUMBER(F45),ISNUMBER(G45),ISNUMBER(H45)),1,0)</f>
        <v>0</v>
      </c>
    </row>
    <row r="46" spans="1:19" ht="14.25" customHeight="1" x14ac:dyDescent="0.25">
      <c r="A46" s="227"/>
      <c r="B46" s="192"/>
      <c r="C46" s="248" t="s">
        <v>107</v>
      </c>
      <c r="D46" s="248"/>
      <c r="E46" s="377"/>
      <c r="F46" s="58"/>
      <c r="G46" s="58"/>
      <c r="H46" s="58"/>
      <c r="I46" s="23"/>
      <c r="J46" s="258">
        <v>0</v>
      </c>
      <c r="K46" s="258">
        <v>0.5</v>
      </c>
      <c r="L46" s="258">
        <v>1</v>
      </c>
      <c r="M46" s="23"/>
      <c r="N46" s="39">
        <f t="shared" ref="N46:P47" si="24">F46*J46</f>
        <v>0</v>
      </c>
      <c r="O46" s="39">
        <f t="shared" si="24"/>
        <v>0</v>
      </c>
      <c r="P46" s="39">
        <f t="shared" si="24"/>
        <v>0</v>
      </c>
      <c r="Q46" s="39">
        <f>SUM(N46:P46)</f>
        <v>0</v>
      </c>
      <c r="R46" s="212"/>
      <c r="S46" s="33">
        <f>IF(AND(ISNUMBER(F46),ISNUMBER(G46),ISNUMBER(H46)),1,0)</f>
        <v>0</v>
      </c>
    </row>
    <row r="47" spans="1:19" ht="14.25" customHeight="1" x14ac:dyDescent="0.25">
      <c r="A47" s="227"/>
      <c r="B47" s="193"/>
      <c r="C47" s="248" t="s">
        <v>83</v>
      </c>
      <c r="D47" s="248"/>
      <c r="E47" s="378"/>
      <c r="F47" s="58"/>
      <c r="G47" s="58"/>
      <c r="H47" s="58"/>
      <c r="I47" s="23"/>
      <c r="J47" s="258">
        <v>0</v>
      </c>
      <c r="K47" s="258">
        <v>0.5</v>
      </c>
      <c r="L47" s="258">
        <v>1</v>
      </c>
      <c r="M47" s="23"/>
      <c r="N47" s="39">
        <f t="shared" si="24"/>
        <v>0</v>
      </c>
      <c r="O47" s="39">
        <f t="shared" si="24"/>
        <v>0</v>
      </c>
      <c r="P47" s="39">
        <f t="shared" si="24"/>
        <v>0</v>
      </c>
      <c r="Q47" s="39">
        <f>SUM(N47:P47)</f>
        <v>0</v>
      </c>
      <c r="R47" s="225"/>
      <c r="S47" s="33">
        <f>IF(AND(ISNUMBER(F47),ISNUMBER(G47),ISNUMBER(H47)),1,0)</f>
        <v>0</v>
      </c>
    </row>
    <row r="48" spans="1:19" ht="14.25" customHeight="1" x14ac:dyDescent="0.25">
      <c r="A48" s="227"/>
      <c r="B48" s="331" t="s">
        <v>79</v>
      </c>
      <c r="C48" s="332"/>
      <c r="D48" s="333"/>
      <c r="E48" s="73"/>
      <c r="F48" s="71"/>
      <c r="G48" s="71"/>
      <c r="H48" s="54"/>
      <c r="I48" s="23"/>
      <c r="J48" s="61"/>
      <c r="K48" s="71"/>
      <c r="L48" s="62"/>
      <c r="M48" s="23"/>
      <c r="N48" s="61"/>
      <c r="O48" s="71"/>
      <c r="P48" s="71"/>
      <c r="Q48" s="62"/>
      <c r="R48" s="212"/>
      <c r="S48" s="33"/>
    </row>
    <row r="49" spans="1:19" ht="14.25" customHeight="1" x14ac:dyDescent="0.25">
      <c r="A49" s="227"/>
      <c r="B49" s="55"/>
      <c r="C49" s="248" t="s">
        <v>25</v>
      </c>
      <c r="D49" s="248"/>
      <c r="E49" s="157" t="s">
        <v>152</v>
      </c>
      <c r="F49" s="67"/>
      <c r="G49" s="68"/>
      <c r="H49" s="80"/>
      <c r="I49" s="23"/>
      <c r="J49" s="67"/>
      <c r="K49" s="60"/>
      <c r="L49" s="68"/>
      <c r="M49" s="23"/>
      <c r="N49" s="67"/>
      <c r="O49" s="60"/>
      <c r="P49" s="60"/>
      <c r="Q49" s="68"/>
      <c r="R49" s="212"/>
      <c r="S49" s="33">
        <f>IF(ISNUMBER(H49),1,0)</f>
        <v>0</v>
      </c>
    </row>
    <row r="50" spans="1:19" ht="14.25" customHeight="1" x14ac:dyDescent="0.25">
      <c r="A50" s="227"/>
      <c r="B50" s="55"/>
      <c r="C50" s="248" t="s">
        <v>75</v>
      </c>
      <c r="D50" s="248"/>
      <c r="E50" s="158" t="s">
        <v>153</v>
      </c>
      <c r="F50" s="60"/>
      <c r="G50" s="68"/>
      <c r="H50" s="77"/>
      <c r="I50" s="23"/>
      <c r="J50" s="67"/>
      <c r="K50" s="60"/>
      <c r="L50" s="64"/>
      <c r="M50" s="23"/>
      <c r="N50" s="67"/>
      <c r="O50" s="60"/>
      <c r="P50" s="69"/>
      <c r="Q50" s="64"/>
      <c r="R50" s="212"/>
      <c r="S50" s="33">
        <f>IF(ISNUMBER(H50),1,0)</f>
        <v>0</v>
      </c>
    </row>
    <row r="51" spans="1:19" ht="14.25" customHeight="1" x14ac:dyDescent="0.25">
      <c r="A51" s="227"/>
      <c r="B51" s="55"/>
      <c r="C51" s="248" t="s">
        <v>48</v>
      </c>
      <c r="D51" s="248"/>
      <c r="E51" s="157" t="s">
        <v>121</v>
      </c>
      <c r="F51" s="67"/>
      <c r="G51" s="68"/>
      <c r="H51" s="78">
        <f>H49-H50</f>
        <v>0</v>
      </c>
      <c r="I51" s="23"/>
      <c r="J51" s="67"/>
      <c r="K51" s="68"/>
      <c r="L51" s="76">
        <v>0</v>
      </c>
      <c r="M51" s="23"/>
      <c r="N51" s="67"/>
      <c r="O51" s="68"/>
      <c r="P51" s="86">
        <f>MAX((H51-H179),0)*L51</f>
        <v>0</v>
      </c>
      <c r="Q51" s="39">
        <f>P51</f>
        <v>0</v>
      </c>
      <c r="R51" s="212"/>
      <c r="S51" s="33">
        <f>IF(ISNUMBER(P51),1,0)</f>
        <v>1</v>
      </c>
    </row>
    <row r="52" spans="1:19" ht="14.25" customHeight="1" x14ac:dyDescent="0.25">
      <c r="A52" s="227"/>
      <c r="B52" s="34"/>
      <c r="C52" s="332" t="s">
        <v>122</v>
      </c>
      <c r="D52" s="333"/>
      <c r="E52" s="157" t="s">
        <v>123</v>
      </c>
      <c r="F52" s="67"/>
      <c r="G52" s="68"/>
      <c r="H52" s="77"/>
      <c r="I52" s="23"/>
      <c r="J52" s="67"/>
      <c r="K52" s="68"/>
      <c r="L52" s="65">
        <v>0</v>
      </c>
      <c r="M52" s="23"/>
      <c r="N52" s="67"/>
      <c r="O52" s="68"/>
      <c r="P52" s="78">
        <f>H52*L52</f>
        <v>0</v>
      </c>
      <c r="Q52" s="39">
        <f>P52</f>
        <v>0</v>
      </c>
      <c r="R52" s="212"/>
      <c r="S52" s="33">
        <f>IF(ISNUMBER(H52),1,0)</f>
        <v>0</v>
      </c>
    </row>
    <row r="53" spans="1:19" ht="14.25" customHeight="1" x14ac:dyDescent="0.25">
      <c r="A53" s="201"/>
      <c r="B53" s="193"/>
      <c r="C53" s="270" t="s">
        <v>81</v>
      </c>
      <c r="D53" s="270"/>
      <c r="E53" s="157" t="s">
        <v>124</v>
      </c>
      <c r="F53" s="67"/>
      <c r="G53" s="68"/>
      <c r="H53" s="81"/>
      <c r="I53" s="23"/>
      <c r="J53" s="67"/>
      <c r="K53" s="68"/>
      <c r="L53" s="70">
        <v>0</v>
      </c>
      <c r="M53" s="23"/>
      <c r="N53" s="67"/>
      <c r="O53" s="68"/>
      <c r="P53" s="78">
        <f>H53*L53</f>
        <v>0</v>
      </c>
      <c r="Q53" s="39">
        <f>P53</f>
        <v>0</v>
      </c>
      <c r="R53" s="212"/>
      <c r="S53" s="33">
        <f>IF(ISNUMBER(H53),1,0)</f>
        <v>0</v>
      </c>
    </row>
    <row r="54" spans="1:19" ht="14.25" customHeight="1" x14ac:dyDescent="0.25">
      <c r="A54" s="201"/>
      <c r="B54" s="342" t="s">
        <v>103</v>
      </c>
      <c r="C54" s="343"/>
      <c r="D54" s="344"/>
      <c r="E54" s="73"/>
      <c r="F54" s="69"/>
      <c r="G54" s="60"/>
      <c r="H54" s="62"/>
      <c r="I54" s="23"/>
      <c r="J54" s="63"/>
      <c r="K54" s="60"/>
      <c r="L54" s="62"/>
      <c r="M54" s="23"/>
      <c r="N54" s="63"/>
      <c r="O54" s="60"/>
      <c r="P54" s="71"/>
      <c r="Q54" s="54"/>
      <c r="R54" s="212"/>
      <c r="S54" s="33"/>
    </row>
    <row r="55" spans="1:19" ht="14.25" customHeight="1" x14ac:dyDescent="0.25">
      <c r="A55" s="201"/>
      <c r="B55" s="192"/>
      <c r="C55" s="247" t="s">
        <v>26</v>
      </c>
      <c r="D55" s="247"/>
      <c r="E55" s="154" t="s">
        <v>125</v>
      </c>
      <c r="F55" s="82"/>
      <c r="G55" s="63"/>
      <c r="H55" s="64"/>
      <c r="I55" s="23"/>
      <c r="J55" s="83">
        <v>0</v>
      </c>
      <c r="K55" s="63"/>
      <c r="L55" s="64"/>
      <c r="M55" s="23"/>
      <c r="N55" s="87">
        <f>F55*J55</f>
        <v>0</v>
      </c>
      <c r="O55" s="63"/>
      <c r="P55" s="64"/>
      <c r="Q55" s="78">
        <f>N55</f>
        <v>0</v>
      </c>
      <c r="R55" s="212"/>
      <c r="S55" s="33">
        <f>IF(ISNUMBER(F55),1,0)</f>
        <v>0</v>
      </c>
    </row>
    <row r="56" spans="1:19" ht="14.25" customHeight="1" x14ac:dyDescent="0.25">
      <c r="A56" s="201"/>
      <c r="B56" s="193"/>
      <c r="C56" s="270" t="s">
        <v>49</v>
      </c>
      <c r="D56" s="270"/>
      <c r="E56" s="159">
        <v>12</v>
      </c>
      <c r="F56" s="52">
        <f>IF(ISNUMBER(J217),J217,"")</f>
        <v>0</v>
      </c>
      <c r="G56" s="52">
        <f>IF(ISNUMBER(K217),K217,"")</f>
        <v>0</v>
      </c>
      <c r="H56" s="52">
        <f>IF(ISNUMBER(L217),L217,"")</f>
        <v>0</v>
      </c>
      <c r="I56" s="23"/>
      <c r="J56" s="40">
        <v>0</v>
      </c>
      <c r="K56" s="66">
        <v>0</v>
      </c>
      <c r="L56" s="66">
        <v>0</v>
      </c>
      <c r="M56" s="23"/>
      <c r="N56" s="39">
        <f>F56*J56</f>
        <v>0</v>
      </c>
      <c r="O56" s="85">
        <f>G56*K56</f>
        <v>0</v>
      </c>
      <c r="P56" s="85">
        <f>H56*L56</f>
        <v>0</v>
      </c>
      <c r="Q56" s="39">
        <f>SUM(N56:P56)</f>
        <v>0</v>
      </c>
      <c r="R56" s="212"/>
      <c r="S56" s="33">
        <f>IF(AND(ISNUMBER(F56),ISNUMBER(G56),ISNUMBER(H56)),1,0)</f>
        <v>1</v>
      </c>
    </row>
    <row r="57" spans="1:19" ht="14.25" customHeight="1" x14ac:dyDescent="0.25">
      <c r="A57" s="201"/>
      <c r="B57" s="181"/>
      <c r="C57" s="271" t="s">
        <v>109</v>
      </c>
      <c r="D57" s="271"/>
      <c r="E57" s="160" t="s">
        <v>166</v>
      </c>
      <c r="F57" s="58"/>
      <c r="G57" s="58"/>
      <c r="H57" s="58"/>
      <c r="I57" s="23"/>
      <c r="J57" s="74">
        <v>0</v>
      </c>
      <c r="K57" s="74">
        <v>0.5</v>
      </c>
      <c r="L57" s="74">
        <v>1</v>
      </c>
      <c r="M57" s="23"/>
      <c r="N57" s="39">
        <f>F57*J57</f>
        <v>0</v>
      </c>
      <c r="O57" s="39">
        <f>G57*K57</f>
        <v>0</v>
      </c>
      <c r="P57" s="39">
        <f>H57*L57</f>
        <v>0</v>
      </c>
      <c r="Q57" s="39">
        <f>SUM(N57:P57)</f>
        <v>0</v>
      </c>
      <c r="R57" s="212"/>
      <c r="S57" s="33">
        <f>IF(AND(ISNUMBER(F57),ISNUMBER(G57),ISNUMBER(H57)),1,0)</f>
        <v>0</v>
      </c>
    </row>
    <row r="58" spans="1:19" x14ac:dyDescent="0.25">
      <c r="A58" s="201"/>
      <c r="B58" s="345"/>
      <c r="C58" s="346"/>
      <c r="D58" s="346"/>
      <c r="E58" s="73"/>
      <c r="F58" s="73"/>
      <c r="G58" s="73"/>
      <c r="H58" s="54"/>
      <c r="I58" s="23"/>
      <c r="J58" s="72"/>
      <c r="K58" s="73"/>
      <c r="L58" s="54"/>
      <c r="M58" s="23"/>
      <c r="N58" s="328" t="s">
        <v>24</v>
      </c>
      <c r="O58" s="329"/>
      <c r="P58" s="330"/>
      <c r="Q58" s="49">
        <f>SUM(Q6:Q57)</f>
        <v>0</v>
      </c>
      <c r="R58" s="212"/>
      <c r="S58" s="33"/>
    </row>
    <row r="59" spans="1:19" x14ac:dyDescent="0.25">
      <c r="A59" s="228"/>
      <c r="B59" s="27"/>
      <c r="C59" s="27"/>
      <c r="D59" s="27"/>
      <c r="E59" s="191"/>
      <c r="F59" s="27"/>
      <c r="G59" s="27"/>
      <c r="H59" s="27"/>
      <c r="I59" s="27"/>
      <c r="J59" s="27"/>
      <c r="K59" s="27"/>
      <c r="L59" s="27"/>
      <c r="M59" s="27"/>
      <c r="N59" s="27"/>
      <c r="O59" s="27"/>
      <c r="P59" s="27"/>
      <c r="Q59" s="27"/>
      <c r="R59" s="214"/>
      <c r="S59" s="33"/>
    </row>
    <row r="60" spans="1:19" ht="15.75" x14ac:dyDescent="0.25">
      <c r="A60" s="221" t="s">
        <v>27</v>
      </c>
      <c r="B60" s="36"/>
      <c r="C60" s="36"/>
      <c r="D60" s="20"/>
      <c r="E60" s="132"/>
      <c r="F60" s="20"/>
      <c r="G60" s="20"/>
      <c r="H60" s="20"/>
      <c r="I60" s="20"/>
      <c r="J60" s="20"/>
      <c r="K60" s="20"/>
      <c r="L60" s="20"/>
      <c r="M60" s="106"/>
      <c r="N60" s="106"/>
      <c r="O60" s="106"/>
      <c r="P60" s="106"/>
      <c r="Q60" s="106"/>
      <c r="R60" s="215"/>
      <c r="S60" s="33"/>
    </row>
    <row r="61" spans="1:19" ht="26.25" x14ac:dyDescent="0.25">
      <c r="A61" s="229" t="s">
        <v>52</v>
      </c>
      <c r="B61" s="24"/>
      <c r="C61" s="24"/>
      <c r="D61" s="24"/>
      <c r="E61" s="161"/>
      <c r="F61" s="25"/>
      <c r="G61" s="26"/>
      <c r="H61" s="23"/>
      <c r="I61" s="23"/>
      <c r="J61" s="23"/>
      <c r="K61" s="23"/>
      <c r="L61" s="23"/>
      <c r="M61" s="23"/>
      <c r="N61" s="23"/>
      <c r="O61" s="23"/>
      <c r="P61" s="23"/>
      <c r="Q61" s="23"/>
      <c r="R61" s="212"/>
      <c r="S61" s="33"/>
    </row>
    <row r="62" spans="1:19" x14ac:dyDescent="0.25">
      <c r="A62" s="201"/>
      <c r="B62" s="23"/>
      <c r="C62" s="23"/>
      <c r="D62" s="23"/>
      <c r="E62" s="190"/>
      <c r="F62" s="23"/>
      <c r="G62" s="23"/>
      <c r="H62" s="23"/>
      <c r="I62" s="23"/>
      <c r="J62" s="23"/>
      <c r="K62" s="23"/>
      <c r="L62" s="23"/>
      <c r="M62" s="23"/>
      <c r="N62" s="23"/>
      <c r="O62" s="23"/>
      <c r="P62" s="23"/>
      <c r="Q62" s="23"/>
      <c r="R62" s="212"/>
      <c r="S62" s="33"/>
    </row>
    <row r="63" spans="1:19" x14ac:dyDescent="0.2">
      <c r="A63" s="201"/>
      <c r="B63" s="23"/>
      <c r="C63" s="23"/>
      <c r="D63" s="354"/>
      <c r="E63" s="365" t="s">
        <v>80</v>
      </c>
      <c r="F63" s="349" t="s">
        <v>1</v>
      </c>
      <c r="G63" s="350"/>
      <c r="H63" s="351"/>
      <c r="I63" s="23"/>
      <c r="J63" s="359" t="s">
        <v>28</v>
      </c>
      <c r="K63" s="360" t="s">
        <v>29</v>
      </c>
      <c r="L63" s="361" t="s">
        <v>30</v>
      </c>
      <c r="M63" s="23"/>
      <c r="N63" s="362" t="s">
        <v>31</v>
      </c>
      <c r="O63" s="363" t="s">
        <v>32</v>
      </c>
      <c r="P63" s="363" t="s">
        <v>33</v>
      </c>
      <c r="Q63" s="364" t="s">
        <v>34</v>
      </c>
      <c r="R63" s="212"/>
      <c r="S63" s="33"/>
    </row>
    <row r="64" spans="1:19" ht="14.25" customHeight="1" x14ac:dyDescent="0.2">
      <c r="A64" s="201"/>
      <c r="B64" s="23"/>
      <c r="C64" s="23"/>
      <c r="D64" s="358"/>
      <c r="E64" s="366"/>
      <c r="F64" s="37" t="s">
        <v>20</v>
      </c>
      <c r="G64" s="59" t="s">
        <v>21</v>
      </c>
      <c r="H64" s="59" t="s">
        <v>23</v>
      </c>
      <c r="I64" s="23"/>
      <c r="J64" s="37" t="s">
        <v>20</v>
      </c>
      <c r="K64" s="37" t="s">
        <v>21</v>
      </c>
      <c r="L64" s="37" t="s">
        <v>23</v>
      </c>
      <c r="M64" s="23"/>
      <c r="N64" s="37" t="s">
        <v>20</v>
      </c>
      <c r="O64" s="59" t="s">
        <v>21</v>
      </c>
      <c r="P64" s="59" t="s">
        <v>23</v>
      </c>
      <c r="Q64" s="37" t="s">
        <v>35</v>
      </c>
      <c r="R64" s="212"/>
      <c r="S64" s="33"/>
    </row>
    <row r="65" spans="1:19" ht="14.25" customHeight="1" x14ac:dyDescent="0.25">
      <c r="A65" s="213"/>
      <c r="B65" s="331" t="s">
        <v>126</v>
      </c>
      <c r="C65" s="332"/>
      <c r="D65" s="333"/>
      <c r="E65" s="162" t="s">
        <v>127</v>
      </c>
      <c r="F65" s="82"/>
      <c r="G65" s="61"/>
      <c r="H65" s="62"/>
      <c r="I65" s="23"/>
      <c r="J65" s="40">
        <v>0</v>
      </c>
      <c r="K65" s="279"/>
      <c r="L65" s="280"/>
      <c r="M65" s="23"/>
      <c r="N65" s="87">
        <f>F65*J65</f>
        <v>0</v>
      </c>
      <c r="O65" s="61"/>
      <c r="P65" s="62"/>
      <c r="Q65" s="78">
        <f>N65</f>
        <v>0</v>
      </c>
      <c r="R65" s="212"/>
      <c r="S65" s="33">
        <f>IF(ISNUMBER(F65),1,0)</f>
        <v>0</v>
      </c>
    </row>
    <row r="66" spans="1:19" ht="14.25" customHeight="1" x14ac:dyDescent="0.25">
      <c r="A66" s="213"/>
      <c r="B66" s="310" t="s">
        <v>172</v>
      </c>
      <c r="C66" s="311"/>
      <c r="D66" s="312"/>
      <c r="E66" s="113"/>
      <c r="F66" s="172" t="str">
        <f t="shared" ref="F66" si="25">IF(AND(ISNUMBER(F67),ISNUMBER(F68)),SUM(F67:F68),"")</f>
        <v/>
      </c>
      <c r="G66" s="67"/>
      <c r="H66" s="68"/>
      <c r="I66" s="23"/>
      <c r="J66" s="40">
        <v>0</v>
      </c>
      <c r="K66" s="60"/>
      <c r="L66" s="68"/>
      <c r="M66" s="23"/>
      <c r="N66" s="39">
        <f>IF((ISNUMBER(F66)),F66*J66,0)</f>
        <v>0</v>
      </c>
      <c r="O66" s="60"/>
      <c r="P66" s="60"/>
      <c r="Q66" s="39">
        <f>N66</f>
        <v>0</v>
      </c>
      <c r="R66" s="212"/>
      <c r="S66" s="33">
        <f>IF(ISNUMBER(F66),1,0)</f>
        <v>0</v>
      </c>
    </row>
    <row r="67" spans="1:19" ht="14.25" customHeight="1" x14ac:dyDescent="0.25">
      <c r="A67" s="213"/>
      <c r="B67" s="192"/>
      <c r="C67" s="247" t="s">
        <v>101</v>
      </c>
      <c r="D67" s="247"/>
      <c r="E67" s="316" t="s">
        <v>128</v>
      </c>
      <c r="F67" s="82"/>
      <c r="G67" s="67"/>
      <c r="H67" s="68"/>
      <c r="I67" s="23"/>
      <c r="J67" s="61"/>
      <c r="K67" s="60"/>
      <c r="L67" s="68"/>
      <c r="M67" s="190"/>
      <c r="N67" s="61"/>
      <c r="O67" s="60"/>
      <c r="P67" s="60"/>
      <c r="Q67" s="62"/>
      <c r="R67" s="212"/>
      <c r="S67" s="33"/>
    </row>
    <row r="68" spans="1:19" ht="14.25" customHeight="1" x14ac:dyDescent="0.25">
      <c r="A68" s="213"/>
      <c r="B68" s="192"/>
      <c r="C68" s="137" t="s">
        <v>110</v>
      </c>
      <c r="D68" s="137"/>
      <c r="E68" s="318"/>
      <c r="F68" s="82"/>
      <c r="G68" s="63"/>
      <c r="H68" s="64"/>
      <c r="I68" s="190"/>
      <c r="J68" s="67"/>
      <c r="K68" s="60"/>
      <c r="L68" s="68"/>
      <c r="M68" s="190"/>
      <c r="N68" s="67"/>
      <c r="O68" s="60"/>
      <c r="P68" s="60"/>
      <c r="Q68" s="68"/>
      <c r="R68" s="212"/>
      <c r="S68" s="33"/>
    </row>
    <row r="69" spans="1:19" ht="14.25" customHeight="1" x14ac:dyDescent="0.25">
      <c r="A69" s="213"/>
      <c r="B69" s="313" t="s">
        <v>173</v>
      </c>
      <c r="C69" s="314"/>
      <c r="D69" s="315"/>
      <c r="E69" s="113"/>
      <c r="F69" s="52" t="str">
        <f>IF(AND(ISNUMBER(F70),ISNUMBER(F71),ISNUMBER(F72),ISNUMBER(F73)),SUM(F70:F73),"")</f>
        <v/>
      </c>
      <c r="G69" s="169" t="str">
        <f t="shared" ref="G69:H69" si="26">IF(AND(ISNUMBER(G70),ISNUMBER(G71),ISNUMBER(G72),ISNUMBER(G73)),SUM(G70:G73),"")</f>
        <v/>
      </c>
      <c r="H69" s="169" t="str">
        <f t="shared" si="26"/>
        <v/>
      </c>
      <c r="I69" s="205"/>
      <c r="J69" s="63"/>
      <c r="K69" s="69"/>
      <c r="L69" s="64"/>
      <c r="M69" s="205"/>
      <c r="N69" s="67"/>
      <c r="O69" s="69"/>
      <c r="P69" s="69"/>
      <c r="Q69" s="64"/>
      <c r="R69" s="212"/>
      <c r="S69" s="33"/>
    </row>
    <row r="70" spans="1:19" ht="14.25" customHeight="1" x14ac:dyDescent="0.25">
      <c r="A70" s="213"/>
      <c r="B70" s="183"/>
      <c r="C70" s="128" t="s">
        <v>36</v>
      </c>
      <c r="D70" s="128"/>
      <c r="E70" s="177">
        <v>10.130000000000001</v>
      </c>
      <c r="F70" s="58"/>
      <c r="G70" s="58"/>
      <c r="H70" s="58"/>
      <c r="I70" s="205"/>
      <c r="J70" s="66">
        <v>0.05</v>
      </c>
      <c r="K70" s="66">
        <v>0.05</v>
      </c>
      <c r="L70" s="66">
        <v>0.05</v>
      </c>
      <c r="M70" s="205"/>
      <c r="N70" s="87">
        <f t="shared" ref="N70:P73" si="27">F70*J70</f>
        <v>0</v>
      </c>
      <c r="O70" s="87">
        <f t="shared" si="27"/>
        <v>0</v>
      </c>
      <c r="P70" s="87">
        <f t="shared" si="27"/>
        <v>0</v>
      </c>
      <c r="Q70" s="84">
        <f>SUM(N70:P70)</f>
        <v>0</v>
      </c>
      <c r="R70" s="212"/>
      <c r="S70" s="33">
        <f>IF(AND(ISNUMBER(F70),ISNUMBER(G70),ISNUMBER(H70)),1,0)</f>
        <v>0</v>
      </c>
    </row>
    <row r="71" spans="1:19" ht="14.25" customHeight="1" x14ac:dyDescent="0.25">
      <c r="A71" s="213"/>
      <c r="B71" s="183"/>
      <c r="C71" s="269" t="s">
        <v>86</v>
      </c>
      <c r="D71" s="269"/>
      <c r="E71" s="305">
        <v>10.23</v>
      </c>
      <c r="F71" s="58"/>
      <c r="G71" s="58"/>
      <c r="H71" s="58"/>
      <c r="I71" s="205"/>
      <c r="J71" s="40">
        <v>0.05</v>
      </c>
      <c r="K71" s="40">
        <v>0.05</v>
      </c>
      <c r="L71" s="40">
        <v>0.05</v>
      </c>
      <c r="M71" s="205"/>
      <c r="N71" s="87">
        <f t="shared" si="27"/>
        <v>0</v>
      </c>
      <c r="O71" s="87">
        <f t="shared" si="27"/>
        <v>0</v>
      </c>
      <c r="P71" s="87">
        <f t="shared" si="27"/>
        <v>0</v>
      </c>
      <c r="Q71" s="84">
        <f>SUM(N71:P71)</f>
        <v>0</v>
      </c>
      <c r="R71" s="212"/>
      <c r="S71" s="33">
        <f>IF(AND(ISNUMBER(F71),ISNUMBER(G71),ISNUMBER(H71)),1,0)</f>
        <v>0</v>
      </c>
    </row>
    <row r="72" spans="1:19" ht="14.25" customHeight="1" x14ac:dyDescent="0.25">
      <c r="A72" s="213"/>
      <c r="B72" s="183"/>
      <c r="C72" s="128" t="s">
        <v>88</v>
      </c>
      <c r="D72" s="128"/>
      <c r="E72" s="306"/>
      <c r="F72" s="58"/>
      <c r="G72" s="58"/>
      <c r="H72" s="58"/>
      <c r="I72" s="205"/>
      <c r="J72" s="40">
        <v>0.5</v>
      </c>
      <c r="K72" s="40">
        <v>0.5</v>
      </c>
      <c r="L72" s="40">
        <v>0.5</v>
      </c>
      <c r="M72" s="205"/>
      <c r="N72" s="87">
        <f t="shared" si="27"/>
        <v>0</v>
      </c>
      <c r="O72" s="87">
        <f t="shared" si="27"/>
        <v>0</v>
      </c>
      <c r="P72" s="87">
        <f t="shared" si="27"/>
        <v>0</v>
      </c>
      <c r="Q72" s="84">
        <f>SUM(N72:P72)</f>
        <v>0</v>
      </c>
      <c r="R72" s="212"/>
      <c r="S72" s="33">
        <f>IF(AND(ISNUMBER(F72),ISNUMBER(G72),ISNUMBER(H72)),1,0)</f>
        <v>0</v>
      </c>
    </row>
    <row r="73" spans="1:19" ht="14.25" customHeight="1" x14ac:dyDescent="0.25">
      <c r="A73" s="213"/>
      <c r="B73" s="122"/>
      <c r="C73" s="269" t="s">
        <v>87</v>
      </c>
      <c r="D73" s="269"/>
      <c r="E73" s="307"/>
      <c r="F73" s="58"/>
      <c r="G73" s="58"/>
      <c r="H73" s="58"/>
      <c r="I73" s="205"/>
      <c r="J73" s="74">
        <v>1</v>
      </c>
      <c r="K73" s="74">
        <v>1</v>
      </c>
      <c r="L73" s="74">
        <v>1</v>
      </c>
      <c r="M73" s="205"/>
      <c r="N73" s="87">
        <f t="shared" si="27"/>
        <v>0</v>
      </c>
      <c r="O73" s="87">
        <f t="shared" si="27"/>
        <v>0</v>
      </c>
      <c r="P73" s="87">
        <f t="shared" si="27"/>
        <v>0</v>
      </c>
      <c r="Q73" s="84">
        <f>SUM(N73:P73)</f>
        <v>0</v>
      </c>
      <c r="R73" s="212"/>
      <c r="S73" s="33">
        <f>IF(AND(ISNUMBER(F73),ISNUMBER(G73),ISNUMBER(H73)),1,0)</f>
        <v>0</v>
      </c>
    </row>
    <row r="74" spans="1:19" ht="14.25" customHeight="1" x14ac:dyDescent="0.25">
      <c r="A74" s="213"/>
      <c r="B74" s="313" t="s">
        <v>174</v>
      </c>
      <c r="C74" s="314"/>
      <c r="D74" s="315"/>
      <c r="E74" s="113"/>
      <c r="F74" s="52" t="str">
        <f>IF(AND(ISNUMBER(F75),ISNUMBER(F76),ISNUMBER(F77),ISNUMBER(F78)),SUM(F75:F78),"")</f>
        <v/>
      </c>
      <c r="G74" s="169" t="str">
        <f t="shared" ref="G74:H74" si="28">IF(AND(ISNUMBER(G75),ISNUMBER(G76),ISNUMBER(G77),ISNUMBER(G78)),SUM(G75:G78),"")</f>
        <v/>
      </c>
      <c r="H74" s="169" t="str">
        <f t="shared" si="28"/>
        <v/>
      </c>
      <c r="I74" s="23"/>
      <c r="J74" s="72"/>
      <c r="K74" s="73"/>
      <c r="L74" s="54"/>
      <c r="M74" s="23"/>
      <c r="N74" s="72"/>
      <c r="O74" s="73"/>
      <c r="P74" s="73"/>
      <c r="Q74" s="54"/>
      <c r="R74" s="212"/>
      <c r="S74" s="33"/>
    </row>
    <row r="75" spans="1:19" ht="14.25" customHeight="1" x14ac:dyDescent="0.25">
      <c r="A75" s="213"/>
      <c r="B75" s="183"/>
      <c r="C75" s="128" t="s">
        <v>36</v>
      </c>
      <c r="D75" s="128"/>
      <c r="E75" s="114" t="s">
        <v>129</v>
      </c>
      <c r="F75" s="58"/>
      <c r="G75" s="58"/>
      <c r="H75" s="58"/>
      <c r="I75" s="23"/>
      <c r="J75" s="40">
        <v>0.15</v>
      </c>
      <c r="K75" s="40">
        <v>0.15</v>
      </c>
      <c r="L75" s="40">
        <v>0.15</v>
      </c>
      <c r="M75" s="23"/>
      <c r="N75" s="87">
        <f t="shared" ref="N75:P78" si="29">F75*J75</f>
        <v>0</v>
      </c>
      <c r="O75" s="87">
        <f t="shared" si="29"/>
        <v>0</v>
      </c>
      <c r="P75" s="87">
        <f t="shared" si="29"/>
        <v>0</v>
      </c>
      <c r="Q75" s="84">
        <f>SUM(N75:P75)</f>
        <v>0</v>
      </c>
      <c r="R75" s="212"/>
      <c r="S75" s="33">
        <f>IF(AND(ISNUMBER(F75),ISNUMBER(G75),ISNUMBER(H75)),1,0)</f>
        <v>0</v>
      </c>
    </row>
    <row r="76" spans="1:19" ht="14.25" customHeight="1" x14ac:dyDescent="0.25">
      <c r="A76" s="213"/>
      <c r="B76" s="183"/>
      <c r="C76" s="128" t="s">
        <v>86</v>
      </c>
      <c r="D76" s="128"/>
      <c r="E76" s="305">
        <v>10.23</v>
      </c>
      <c r="F76" s="58"/>
      <c r="G76" s="58"/>
      <c r="H76" s="58"/>
      <c r="I76" s="23"/>
      <c r="J76" s="40">
        <v>0.15</v>
      </c>
      <c r="K76" s="40">
        <v>0.15</v>
      </c>
      <c r="L76" s="40">
        <v>0.15</v>
      </c>
      <c r="M76" s="23"/>
      <c r="N76" s="87">
        <f t="shared" si="29"/>
        <v>0</v>
      </c>
      <c r="O76" s="87">
        <f t="shared" si="29"/>
        <v>0</v>
      </c>
      <c r="P76" s="87">
        <f t="shared" si="29"/>
        <v>0</v>
      </c>
      <c r="Q76" s="84">
        <f>SUM(N76:P76)</f>
        <v>0</v>
      </c>
      <c r="R76" s="212"/>
      <c r="S76" s="33">
        <f>IF(AND(ISNUMBER(F76),ISNUMBER(G76),ISNUMBER(H76)),1,0)</f>
        <v>0</v>
      </c>
    </row>
    <row r="77" spans="1:19" ht="14.25" customHeight="1" x14ac:dyDescent="0.25">
      <c r="A77" s="213"/>
      <c r="B77" s="183"/>
      <c r="C77" s="128" t="s">
        <v>88</v>
      </c>
      <c r="D77" s="128"/>
      <c r="E77" s="306"/>
      <c r="F77" s="58"/>
      <c r="G77" s="58"/>
      <c r="H77" s="58"/>
      <c r="I77" s="23"/>
      <c r="J77" s="40">
        <v>0.5</v>
      </c>
      <c r="K77" s="40">
        <v>0.5</v>
      </c>
      <c r="L77" s="40">
        <v>0.5</v>
      </c>
      <c r="M77" s="23"/>
      <c r="N77" s="87">
        <f t="shared" si="29"/>
        <v>0</v>
      </c>
      <c r="O77" s="87">
        <f t="shared" si="29"/>
        <v>0</v>
      </c>
      <c r="P77" s="87">
        <f t="shared" si="29"/>
        <v>0</v>
      </c>
      <c r="Q77" s="84">
        <f>SUM(N77:P77)</f>
        <v>0</v>
      </c>
      <c r="R77" s="212"/>
      <c r="S77" s="33">
        <f>IF(AND(ISNUMBER(F77),ISNUMBER(G77),ISNUMBER(H77)),1,0)</f>
        <v>0</v>
      </c>
    </row>
    <row r="78" spans="1:19" ht="14.25" customHeight="1" x14ac:dyDescent="0.25">
      <c r="A78" s="213"/>
      <c r="B78" s="183"/>
      <c r="C78" s="128" t="s">
        <v>87</v>
      </c>
      <c r="D78" s="128"/>
      <c r="E78" s="307"/>
      <c r="F78" s="58"/>
      <c r="G78" s="58"/>
      <c r="H78" s="58"/>
      <c r="I78" s="23"/>
      <c r="J78" s="40">
        <v>1</v>
      </c>
      <c r="K78" s="40">
        <v>1</v>
      </c>
      <c r="L78" s="40">
        <v>1</v>
      </c>
      <c r="M78" s="23"/>
      <c r="N78" s="87">
        <f t="shared" si="29"/>
        <v>0</v>
      </c>
      <c r="O78" s="87">
        <f t="shared" si="29"/>
        <v>0</v>
      </c>
      <c r="P78" s="87">
        <f t="shared" si="29"/>
        <v>0</v>
      </c>
      <c r="Q78" s="39">
        <f>SUM(N78:P78)</f>
        <v>0</v>
      </c>
      <c r="R78" s="212"/>
      <c r="S78" s="33">
        <f>IF(AND(ISNUMBER(F78),ISNUMBER(G78),ISNUMBER(H78)),1,0)</f>
        <v>0</v>
      </c>
    </row>
    <row r="79" spans="1:19" ht="14.25" customHeight="1" x14ac:dyDescent="0.25">
      <c r="A79" s="213"/>
      <c r="B79" s="310" t="s">
        <v>191</v>
      </c>
      <c r="C79" s="311"/>
      <c r="D79" s="312"/>
      <c r="E79" s="115"/>
      <c r="F79" s="52" t="str">
        <f>IF(AND(ISNUMBER(F80),ISNUMBER(F81),ISNUMBER(F82),ISNUMBER(F83)),SUM(F80:F83),"")</f>
        <v/>
      </c>
      <c r="G79" s="169" t="str">
        <f t="shared" ref="G79:H79" si="30">IF(AND(ISNUMBER(G80),ISNUMBER(G81),ISNUMBER(G82),ISNUMBER(G83)),SUM(G80:G83),"")</f>
        <v/>
      </c>
      <c r="H79" s="169" t="str">
        <f t="shared" si="30"/>
        <v/>
      </c>
      <c r="I79" s="23"/>
      <c r="J79" s="63"/>
      <c r="K79" s="69"/>
      <c r="L79" s="64"/>
      <c r="M79" s="23"/>
      <c r="N79" s="63"/>
      <c r="O79" s="69"/>
      <c r="P79" s="69"/>
      <c r="Q79" s="64"/>
      <c r="R79" s="212"/>
      <c r="S79" s="33"/>
    </row>
    <row r="80" spans="1:19" ht="14.25" customHeight="1" x14ac:dyDescent="0.25">
      <c r="A80" s="213"/>
      <c r="B80" s="195"/>
      <c r="C80" s="128" t="s">
        <v>36</v>
      </c>
      <c r="D80" s="128"/>
      <c r="E80" s="187" t="s">
        <v>130</v>
      </c>
      <c r="F80" s="58"/>
      <c r="G80" s="58"/>
      <c r="H80" s="58"/>
      <c r="I80" s="23"/>
      <c r="J80" s="66">
        <v>0.15</v>
      </c>
      <c r="K80" s="66">
        <v>0.15</v>
      </c>
      <c r="L80" s="66">
        <v>0.15</v>
      </c>
      <c r="M80" s="23"/>
      <c r="N80" s="87">
        <f t="shared" ref="N80:P83" si="31">F80*J80</f>
        <v>0</v>
      </c>
      <c r="O80" s="87">
        <f t="shared" si="31"/>
        <v>0</v>
      </c>
      <c r="P80" s="87">
        <f t="shared" si="31"/>
        <v>0</v>
      </c>
      <c r="Q80" s="84">
        <f>SUM(N80:P80)</f>
        <v>0</v>
      </c>
      <c r="R80" s="212"/>
      <c r="S80" s="33">
        <f>IF(AND(ISNUMBER(F80),ISNUMBER(G80),ISNUMBER(H80)),1,0)</f>
        <v>0</v>
      </c>
    </row>
    <row r="81" spans="1:19" ht="14.25" customHeight="1" x14ac:dyDescent="0.25">
      <c r="A81" s="213"/>
      <c r="B81" s="183"/>
      <c r="C81" s="128" t="s">
        <v>86</v>
      </c>
      <c r="D81" s="128"/>
      <c r="E81" s="305">
        <v>10.23</v>
      </c>
      <c r="F81" s="58"/>
      <c r="G81" s="58"/>
      <c r="H81" s="58"/>
      <c r="I81" s="23"/>
      <c r="J81" s="40">
        <v>0.15</v>
      </c>
      <c r="K81" s="40">
        <v>0.15</v>
      </c>
      <c r="L81" s="40">
        <v>0.15</v>
      </c>
      <c r="M81" s="23"/>
      <c r="N81" s="87">
        <f t="shared" si="31"/>
        <v>0</v>
      </c>
      <c r="O81" s="87">
        <f t="shared" si="31"/>
        <v>0</v>
      </c>
      <c r="P81" s="87">
        <f t="shared" si="31"/>
        <v>0</v>
      </c>
      <c r="Q81" s="84">
        <f>SUM(N81:P81)</f>
        <v>0</v>
      </c>
      <c r="R81" s="212"/>
      <c r="S81" s="33">
        <f>IF(AND(ISNUMBER(F81),ISNUMBER(G81),ISNUMBER(H81)),1,0)</f>
        <v>0</v>
      </c>
    </row>
    <row r="82" spans="1:19" ht="14.25" customHeight="1" x14ac:dyDescent="0.25">
      <c r="A82" s="213"/>
      <c r="B82" s="183"/>
      <c r="C82" s="128" t="s">
        <v>88</v>
      </c>
      <c r="D82" s="128"/>
      <c r="E82" s="306"/>
      <c r="F82" s="58"/>
      <c r="G82" s="58"/>
      <c r="H82" s="58"/>
      <c r="I82" s="23"/>
      <c r="J82" s="40">
        <v>0.5</v>
      </c>
      <c r="K82" s="40">
        <v>0.5</v>
      </c>
      <c r="L82" s="40">
        <v>0.5</v>
      </c>
      <c r="M82" s="23"/>
      <c r="N82" s="87">
        <f t="shared" si="31"/>
        <v>0</v>
      </c>
      <c r="O82" s="87">
        <f t="shared" si="31"/>
        <v>0</v>
      </c>
      <c r="P82" s="87">
        <f t="shared" si="31"/>
        <v>0</v>
      </c>
      <c r="Q82" s="84">
        <f>SUM(N82:P82)</f>
        <v>0</v>
      </c>
      <c r="R82" s="212"/>
      <c r="S82" s="33">
        <f>IF(AND(ISNUMBER(F82),ISNUMBER(G82),ISNUMBER(H82)),1,0)</f>
        <v>0</v>
      </c>
    </row>
    <row r="83" spans="1:19" ht="14.25" customHeight="1" x14ac:dyDescent="0.25">
      <c r="A83" s="213"/>
      <c r="B83" s="183"/>
      <c r="C83" s="128" t="s">
        <v>87</v>
      </c>
      <c r="D83" s="128"/>
      <c r="E83" s="307"/>
      <c r="F83" s="58"/>
      <c r="G83" s="58"/>
      <c r="H83" s="58"/>
      <c r="I83" s="23"/>
      <c r="J83" s="40">
        <v>1</v>
      </c>
      <c r="K83" s="40">
        <v>1</v>
      </c>
      <c r="L83" s="40">
        <v>1</v>
      </c>
      <c r="M83" s="23"/>
      <c r="N83" s="87">
        <f t="shared" si="31"/>
        <v>0</v>
      </c>
      <c r="O83" s="87">
        <f t="shared" si="31"/>
        <v>0</v>
      </c>
      <c r="P83" s="87">
        <f t="shared" si="31"/>
        <v>0</v>
      </c>
      <c r="Q83" s="39">
        <f>SUM(N83:P83)</f>
        <v>0</v>
      </c>
      <c r="R83" s="212"/>
      <c r="S83" s="33">
        <f>IF(AND(ISNUMBER(F83),ISNUMBER(G83),ISNUMBER(H83)),1,0)</f>
        <v>0</v>
      </c>
    </row>
    <row r="84" spans="1:19" ht="14.25" customHeight="1" x14ac:dyDescent="0.25">
      <c r="A84" s="213"/>
      <c r="B84" s="310" t="s">
        <v>190</v>
      </c>
      <c r="C84" s="311"/>
      <c r="D84" s="312"/>
      <c r="E84" s="115"/>
      <c r="F84" s="52" t="str">
        <f>IF(AND(ISNUMBER(F85),ISNUMBER(F86),ISNUMBER(F87),ISNUMBER(F88)),SUM(F85:F88),"")</f>
        <v/>
      </c>
      <c r="G84" s="169" t="str">
        <f t="shared" ref="G84:H84" si="32">IF(AND(ISNUMBER(G85),ISNUMBER(G86),ISNUMBER(G87),ISNUMBER(G88)),SUM(G85:G88),"")</f>
        <v/>
      </c>
      <c r="H84" s="169" t="str">
        <f t="shared" si="32"/>
        <v/>
      </c>
      <c r="I84" s="23"/>
      <c r="J84" s="63"/>
      <c r="K84" s="69"/>
      <c r="L84" s="64"/>
      <c r="M84" s="23"/>
      <c r="N84" s="63"/>
      <c r="O84" s="69"/>
      <c r="P84" s="69"/>
      <c r="Q84" s="64"/>
      <c r="R84" s="212"/>
      <c r="S84" s="33"/>
    </row>
    <row r="85" spans="1:19" ht="14.25" customHeight="1" x14ac:dyDescent="0.25">
      <c r="A85" s="213"/>
      <c r="B85" s="183"/>
      <c r="C85" s="128" t="s">
        <v>36</v>
      </c>
      <c r="D85" s="128"/>
      <c r="E85" s="187" t="s">
        <v>131</v>
      </c>
      <c r="F85" s="58"/>
      <c r="G85" s="58"/>
      <c r="H85" s="58"/>
      <c r="I85" s="23"/>
      <c r="J85" s="40">
        <v>0.5</v>
      </c>
      <c r="K85" s="40">
        <v>0.5</v>
      </c>
      <c r="L85" s="40">
        <v>0.5</v>
      </c>
      <c r="M85" s="23"/>
      <c r="N85" s="87">
        <f t="shared" ref="N85:P88" si="33">F85*J85</f>
        <v>0</v>
      </c>
      <c r="O85" s="87">
        <f t="shared" si="33"/>
        <v>0</v>
      </c>
      <c r="P85" s="87">
        <f t="shared" si="33"/>
        <v>0</v>
      </c>
      <c r="Q85" s="84">
        <f>SUM(N85:P85)</f>
        <v>0</v>
      </c>
      <c r="R85" s="212"/>
      <c r="S85" s="33">
        <f>IF(AND(ISNUMBER(F85),ISNUMBER(G85),ISNUMBER(H85)),1,0)</f>
        <v>0</v>
      </c>
    </row>
    <row r="86" spans="1:19" ht="14.25" customHeight="1" x14ac:dyDescent="0.25">
      <c r="A86" s="213"/>
      <c r="B86" s="183"/>
      <c r="C86" s="269" t="s">
        <v>86</v>
      </c>
      <c r="D86" s="269"/>
      <c r="E86" s="305">
        <v>10.23</v>
      </c>
      <c r="F86" s="58"/>
      <c r="G86" s="58"/>
      <c r="H86" s="58"/>
      <c r="I86" s="23"/>
      <c r="J86" s="40">
        <v>0.5</v>
      </c>
      <c r="K86" s="40">
        <v>0.5</v>
      </c>
      <c r="L86" s="40">
        <v>0.5</v>
      </c>
      <c r="M86" s="23"/>
      <c r="N86" s="87">
        <f t="shared" si="33"/>
        <v>0</v>
      </c>
      <c r="O86" s="87">
        <f t="shared" si="33"/>
        <v>0</v>
      </c>
      <c r="P86" s="87">
        <f t="shared" si="33"/>
        <v>0</v>
      </c>
      <c r="Q86" s="84">
        <f>SUM(N86:P86)</f>
        <v>0</v>
      </c>
      <c r="R86" s="212"/>
      <c r="S86" s="33">
        <f>IF(AND(ISNUMBER(F86),ISNUMBER(G86),ISNUMBER(H86)),1,0)</f>
        <v>0</v>
      </c>
    </row>
    <row r="87" spans="1:19" ht="14.25" customHeight="1" x14ac:dyDescent="0.25">
      <c r="A87" s="213"/>
      <c r="B87" s="183"/>
      <c r="C87" s="128" t="s">
        <v>88</v>
      </c>
      <c r="D87" s="128"/>
      <c r="E87" s="306"/>
      <c r="F87" s="58"/>
      <c r="G87" s="58"/>
      <c r="H87" s="58"/>
      <c r="I87" s="23"/>
      <c r="J87" s="40">
        <v>0.5</v>
      </c>
      <c r="K87" s="40">
        <v>0.5</v>
      </c>
      <c r="L87" s="40">
        <v>0.5</v>
      </c>
      <c r="M87" s="23"/>
      <c r="N87" s="87">
        <f t="shared" si="33"/>
        <v>0</v>
      </c>
      <c r="O87" s="87">
        <f t="shared" si="33"/>
        <v>0</v>
      </c>
      <c r="P87" s="87">
        <f t="shared" si="33"/>
        <v>0</v>
      </c>
      <c r="Q87" s="84">
        <f>SUM(N87:P87)</f>
        <v>0</v>
      </c>
      <c r="R87" s="212"/>
      <c r="S87" s="33">
        <f>IF(AND(ISNUMBER(F87),ISNUMBER(G87),ISNUMBER(H87)),1,0)</f>
        <v>0</v>
      </c>
    </row>
    <row r="88" spans="1:19" ht="14.25" customHeight="1" x14ac:dyDescent="0.25">
      <c r="A88" s="213"/>
      <c r="B88" s="183"/>
      <c r="C88" s="128" t="s">
        <v>87</v>
      </c>
      <c r="D88" s="128"/>
      <c r="E88" s="307"/>
      <c r="F88" s="58"/>
      <c r="G88" s="58"/>
      <c r="H88" s="58"/>
      <c r="I88" s="23"/>
      <c r="J88" s="40">
        <v>1</v>
      </c>
      <c r="K88" s="40">
        <v>1</v>
      </c>
      <c r="L88" s="40">
        <v>1</v>
      </c>
      <c r="M88" s="23"/>
      <c r="N88" s="87">
        <f t="shared" si="33"/>
        <v>0</v>
      </c>
      <c r="O88" s="87">
        <f t="shared" si="33"/>
        <v>0</v>
      </c>
      <c r="P88" s="87">
        <f t="shared" si="33"/>
        <v>0</v>
      </c>
      <c r="Q88" s="84">
        <f>SUM(N88:P88)</f>
        <v>0</v>
      </c>
      <c r="R88" s="212"/>
      <c r="S88" s="33">
        <f>IF(AND(ISNUMBER(F88),ISNUMBER(G88),ISNUMBER(H88)),1,0)</f>
        <v>0</v>
      </c>
    </row>
    <row r="89" spans="1:19" ht="14.25" customHeight="1" x14ac:dyDescent="0.25">
      <c r="A89" s="213"/>
      <c r="B89" s="310" t="s">
        <v>189</v>
      </c>
      <c r="C89" s="311"/>
      <c r="D89" s="312"/>
      <c r="E89" s="115"/>
      <c r="F89" s="71"/>
      <c r="G89" s="62"/>
      <c r="H89" s="170" t="str">
        <f t="shared" ref="H89" si="34">IF(AND(ISNUMBER(H90),ISNUMBER(H91),ISNUMBER(H92),ISNUMBER(H93)),SUM(H90:H93),"")</f>
        <v/>
      </c>
      <c r="I89" s="23"/>
      <c r="J89" s="61"/>
      <c r="K89" s="71"/>
      <c r="L89" s="54"/>
      <c r="M89" s="23"/>
      <c r="N89" s="61"/>
      <c r="O89" s="71"/>
      <c r="P89" s="73"/>
      <c r="Q89" s="54"/>
      <c r="R89" s="212"/>
      <c r="S89" s="33"/>
    </row>
    <row r="90" spans="1:19" ht="14.25" customHeight="1" x14ac:dyDescent="0.25">
      <c r="A90" s="213"/>
      <c r="B90" s="183"/>
      <c r="C90" s="128" t="s">
        <v>36</v>
      </c>
      <c r="D90" s="128"/>
      <c r="E90" s="163" t="s">
        <v>132</v>
      </c>
      <c r="F90" s="60"/>
      <c r="G90" s="68"/>
      <c r="H90" s="58"/>
      <c r="I90" s="23"/>
      <c r="J90" s="67"/>
      <c r="K90" s="68"/>
      <c r="L90" s="76">
        <v>0.5</v>
      </c>
      <c r="M90" s="23"/>
      <c r="N90" s="67"/>
      <c r="O90" s="68"/>
      <c r="P90" s="95">
        <f>H90*L90</f>
        <v>0</v>
      </c>
      <c r="Q90" s="85">
        <f>P90</f>
        <v>0</v>
      </c>
      <c r="R90" s="212"/>
      <c r="S90" s="33">
        <f>IF(ISNUMBER(H90),1,0)</f>
        <v>0</v>
      </c>
    </row>
    <row r="91" spans="1:19" ht="14.25" customHeight="1" x14ac:dyDescent="0.25">
      <c r="A91" s="213"/>
      <c r="B91" s="183"/>
      <c r="C91" s="269" t="s">
        <v>86</v>
      </c>
      <c r="D91" s="269"/>
      <c r="E91" s="305">
        <v>10.23</v>
      </c>
      <c r="F91" s="60"/>
      <c r="G91" s="68"/>
      <c r="H91" s="58"/>
      <c r="I91" s="23"/>
      <c r="J91" s="67"/>
      <c r="K91" s="68"/>
      <c r="L91" s="65">
        <v>0.5</v>
      </c>
      <c r="M91" s="23"/>
      <c r="N91" s="67"/>
      <c r="O91" s="68"/>
      <c r="P91" s="93">
        <f>H91*L91</f>
        <v>0</v>
      </c>
      <c r="Q91" s="39">
        <f t="shared" ref="Q91:Q93" si="35">P91</f>
        <v>0</v>
      </c>
      <c r="R91" s="212"/>
      <c r="S91" s="33">
        <f>IF(ISNUMBER(H91),1,0)</f>
        <v>0</v>
      </c>
    </row>
    <row r="92" spans="1:19" ht="14.25" customHeight="1" x14ac:dyDescent="0.25">
      <c r="A92" s="213"/>
      <c r="B92" s="183"/>
      <c r="C92" s="128" t="s">
        <v>88</v>
      </c>
      <c r="D92" s="128"/>
      <c r="E92" s="306"/>
      <c r="F92" s="60"/>
      <c r="G92" s="68"/>
      <c r="H92" s="58"/>
      <c r="I92" s="23"/>
      <c r="J92" s="67"/>
      <c r="K92" s="68"/>
      <c r="L92" s="65">
        <v>0.5</v>
      </c>
      <c r="M92" s="23"/>
      <c r="N92" s="67"/>
      <c r="O92" s="68"/>
      <c r="P92" s="93">
        <f>H92*L92</f>
        <v>0</v>
      </c>
      <c r="Q92" s="39">
        <f t="shared" si="35"/>
        <v>0</v>
      </c>
      <c r="R92" s="212"/>
      <c r="S92" s="33">
        <f>IF(ISNUMBER(H92),1,0)</f>
        <v>0</v>
      </c>
    </row>
    <row r="93" spans="1:19" ht="14.25" customHeight="1" x14ac:dyDescent="0.25">
      <c r="A93" s="213"/>
      <c r="B93" s="183"/>
      <c r="C93" s="128" t="s">
        <v>87</v>
      </c>
      <c r="D93" s="128"/>
      <c r="E93" s="307"/>
      <c r="F93" s="69"/>
      <c r="G93" s="64"/>
      <c r="H93" s="58"/>
      <c r="I93" s="23"/>
      <c r="J93" s="67"/>
      <c r="K93" s="68"/>
      <c r="L93" s="70">
        <v>1</v>
      </c>
      <c r="M93" s="23"/>
      <c r="N93" s="67"/>
      <c r="O93" s="68"/>
      <c r="P93" s="96">
        <f>H93*L93</f>
        <v>0</v>
      </c>
      <c r="Q93" s="84">
        <f t="shared" si="35"/>
        <v>0</v>
      </c>
      <c r="R93" s="212"/>
      <c r="S93" s="33">
        <f>IF(ISNUMBER(H93),1,0)</f>
        <v>0</v>
      </c>
    </row>
    <row r="94" spans="1:19" ht="25.5" customHeight="1" x14ac:dyDescent="0.25">
      <c r="A94" s="213"/>
      <c r="B94" s="341" t="s">
        <v>188</v>
      </c>
      <c r="C94" s="308"/>
      <c r="D94" s="312"/>
      <c r="E94" s="115"/>
      <c r="F94" s="169" t="str">
        <f>IF(AND(ISNUMBER(F95),ISNUMBER(F96),ISNUMBER(F97),ISNUMBER(F98)),SUM(F95:F98),"")</f>
        <v/>
      </c>
      <c r="G94" s="169" t="str">
        <f t="shared" ref="G94:H94" si="36">IF(AND(ISNUMBER(G95),ISNUMBER(G96),ISNUMBER(G97),ISNUMBER(G98)),SUM(G95:G98),"")</f>
        <v/>
      </c>
      <c r="H94" s="169" t="str">
        <f t="shared" si="36"/>
        <v/>
      </c>
      <c r="I94" s="23"/>
      <c r="J94" s="63"/>
      <c r="K94" s="69"/>
      <c r="L94" s="54"/>
      <c r="M94" s="23"/>
      <c r="N94" s="63"/>
      <c r="O94" s="69"/>
      <c r="P94" s="73"/>
      <c r="Q94" s="54"/>
      <c r="R94" s="212"/>
      <c r="S94" s="33"/>
    </row>
    <row r="95" spans="1:19" ht="14.25" customHeight="1" x14ac:dyDescent="0.25">
      <c r="A95" s="213"/>
      <c r="B95" s="183"/>
      <c r="C95" s="128" t="s">
        <v>36</v>
      </c>
      <c r="D95" s="128"/>
      <c r="E95" s="164" t="s">
        <v>133</v>
      </c>
      <c r="F95" s="58"/>
      <c r="G95" s="58"/>
      <c r="H95" s="58"/>
      <c r="I95" s="23"/>
      <c r="J95" s="40">
        <v>0.5</v>
      </c>
      <c r="K95" s="40">
        <v>0.5</v>
      </c>
      <c r="L95" s="40">
        <v>0.5</v>
      </c>
      <c r="M95" s="23"/>
      <c r="N95" s="87">
        <f t="shared" ref="N95:P108" si="37">F95*J95</f>
        <v>0</v>
      </c>
      <c r="O95" s="87">
        <f t="shared" si="37"/>
        <v>0</v>
      </c>
      <c r="P95" s="87">
        <f t="shared" si="37"/>
        <v>0</v>
      </c>
      <c r="Q95" s="84">
        <f>SUM(N95:P95)</f>
        <v>0</v>
      </c>
      <c r="R95" s="212"/>
      <c r="S95" s="33">
        <f>IF(AND(ISNUMBER(F95),ISNUMBER(G95),ISNUMBER(H95)),1,0)</f>
        <v>0</v>
      </c>
    </row>
    <row r="96" spans="1:19" ht="14.25" customHeight="1" x14ac:dyDescent="0.25">
      <c r="A96" s="213"/>
      <c r="B96" s="183"/>
      <c r="C96" s="269" t="s">
        <v>86</v>
      </c>
      <c r="D96" s="269"/>
      <c r="E96" s="305">
        <v>10.23</v>
      </c>
      <c r="F96" s="58"/>
      <c r="G96" s="58"/>
      <c r="H96" s="58"/>
      <c r="I96" s="23"/>
      <c r="J96" s="40">
        <v>0.5</v>
      </c>
      <c r="K96" s="40">
        <v>0.5</v>
      </c>
      <c r="L96" s="40">
        <v>0.5</v>
      </c>
      <c r="M96" s="23"/>
      <c r="N96" s="87">
        <f t="shared" si="37"/>
        <v>0</v>
      </c>
      <c r="O96" s="87">
        <f t="shared" si="37"/>
        <v>0</v>
      </c>
      <c r="P96" s="87">
        <f t="shared" si="37"/>
        <v>0</v>
      </c>
      <c r="Q96" s="84">
        <f>SUM(N96:P96)</f>
        <v>0</v>
      </c>
      <c r="R96" s="212"/>
      <c r="S96" s="33">
        <f>IF(AND(ISNUMBER(F96),ISNUMBER(G96),ISNUMBER(H96)),1,0)</f>
        <v>0</v>
      </c>
    </row>
    <row r="97" spans="1:19" ht="14.25" customHeight="1" x14ac:dyDescent="0.25">
      <c r="A97" s="213"/>
      <c r="B97" s="183"/>
      <c r="C97" s="128" t="s">
        <v>88</v>
      </c>
      <c r="D97" s="128"/>
      <c r="E97" s="306"/>
      <c r="F97" s="58"/>
      <c r="G97" s="58"/>
      <c r="H97" s="58"/>
      <c r="I97" s="23"/>
      <c r="J97" s="40">
        <v>0.5</v>
      </c>
      <c r="K97" s="40">
        <v>0.5</v>
      </c>
      <c r="L97" s="40">
        <v>0.5</v>
      </c>
      <c r="M97" s="23"/>
      <c r="N97" s="87">
        <f t="shared" si="37"/>
        <v>0</v>
      </c>
      <c r="O97" s="87">
        <f t="shared" si="37"/>
        <v>0</v>
      </c>
      <c r="P97" s="87">
        <f t="shared" si="37"/>
        <v>0</v>
      </c>
      <c r="Q97" s="84">
        <f>SUM(N97:P97)</f>
        <v>0</v>
      </c>
      <c r="R97" s="212"/>
      <c r="S97" s="33">
        <f>IF(AND(ISNUMBER(F97),ISNUMBER(G97),ISNUMBER(H97)),1,0)</f>
        <v>0</v>
      </c>
    </row>
    <row r="98" spans="1:19" ht="14.25" customHeight="1" x14ac:dyDescent="0.25">
      <c r="A98" s="213"/>
      <c r="B98" s="183"/>
      <c r="C98" s="128" t="s">
        <v>87</v>
      </c>
      <c r="D98" s="128"/>
      <c r="E98" s="307"/>
      <c r="F98" s="58"/>
      <c r="G98" s="58"/>
      <c r="H98" s="58"/>
      <c r="I98" s="23"/>
      <c r="J98" s="40">
        <v>1</v>
      </c>
      <c r="K98" s="40">
        <v>1</v>
      </c>
      <c r="L98" s="40">
        <v>1</v>
      </c>
      <c r="M98" s="23"/>
      <c r="N98" s="87">
        <f t="shared" si="37"/>
        <v>0</v>
      </c>
      <c r="O98" s="87">
        <f t="shared" si="37"/>
        <v>0</v>
      </c>
      <c r="P98" s="87">
        <f t="shared" si="37"/>
        <v>0</v>
      </c>
      <c r="Q98" s="39">
        <f>SUM(N98:P98)</f>
        <v>0</v>
      </c>
      <c r="R98" s="212"/>
      <c r="S98" s="33">
        <f>IF(AND(ISNUMBER(F98),ISNUMBER(G98),ISNUMBER(H98)),1,0)</f>
        <v>0</v>
      </c>
    </row>
    <row r="99" spans="1:19" ht="25.5" customHeight="1" x14ac:dyDescent="0.25">
      <c r="A99" s="213"/>
      <c r="B99" s="348" t="s">
        <v>187</v>
      </c>
      <c r="C99" s="303"/>
      <c r="D99" s="304"/>
      <c r="E99" s="113"/>
      <c r="F99" s="169" t="str">
        <f>IF(AND(ISNUMBER(F100),ISNUMBER(F101),ISNUMBER(F102),ISNUMBER(F103)),SUM(F100:F103),"")</f>
        <v/>
      </c>
      <c r="G99" s="169" t="str">
        <f t="shared" ref="G99:H99" si="38">IF(AND(ISNUMBER(G100),ISNUMBER(G101),ISNUMBER(G102),ISNUMBER(G103)),SUM(G100:G103),"")</f>
        <v/>
      </c>
      <c r="H99" s="169" t="str">
        <f t="shared" si="38"/>
        <v/>
      </c>
      <c r="I99" s="23"/>
      <c r="J99" s="63"/>
      <c r="K99" s="69"/>
      <c r="L99" s="54"/>
      <c r="M99" s="23"/>
      <c r="N99" s="63"/>
      <c r="O99" s="69"/>
      <c r="P99" s="73"/>
      <c r="Q99" s="54"/>
      <c r="R99" s="212"/>
      <c r="S99" s="33"/>
    </row>
    <row r="100" spans="1:19" ht="14.25" customHeight="1" x14ac:dyDescent="0.25">
      <c r="A100" s="213"/>
      <c r="B100" s="240"/>
      <c r="C100" s="128" t="s">
        <v>36</v>
      </c>
      <c r="D100" s="128"/>
      <c r="E100" s="239" t="s">
        <v>134</v>
      </c>
      <c r="F100" s="58"/>
      <c r="G100" s="58"/>
      <c r="H100" s="58"/>
      <c r="I100" s="23"/>
      <c r="J100" s="40">
        <v>0.5</v>
      </c>
      <c r="K100" s="40">
        <v>0.5</v>
      </c>
      <c r="L100" s="40">
        <v>0.5</v>
      </c>
      <c r="M100" s="23"/>
      <c r="N100" s="87">
        <f t="shared" ref="N100:N103" si="39">F100*J100</f>
        <v>0</v>
      </c>
      <c r="O100" s="87">
        <f t="shared" ref="O100:O103" si="40">G100*K100</f>
        <v>0</v>
      </c>
      <c r="P100" s="87">
        <f t="shared" ref="P100:P103" si="41">H100*L100</f>
        <v>0</v>
      </c>
      <c r="Q100" s="84">
        <f>SUM(N100:P100)</f>
        <v>0</v>
      </c>
      <c r="R100" s="212"/>
      <c r="S100" s="33">
        <f>IF(AND(ISNUMBER(F100),ISNUMBER(G100),ISNUMBER(H100)),1,0)</f>
        <v>0</v>
      </c>
    </row>
    <row r="101" spans="1:19" ht="14.25" customHeight="1" x14ac:dyDescent="0.25">
      <c r="A101" s="213"/>
      <c r="B101" s="240"/>
      <c r="C101" s="269" t="s">
        <v>86</v>
      </c>
      <c r="D101" s="269"/>
      <c r="E101" s="305">
        <v>10.23</v>
      </c>
      <c r="F101" s="58"/>
      <c r="G101" s="58"/>
      <c r="H101" s="58"/>
      <c r="I101" s="23"/>
      <c r="J101" s="40">
        <v>0.5</v>
      </c>
      <c r="K101" s="40">
        <v>0.5</v>
      </c>
      <c r="L101" s="40">
        <v>0.5</v>
      </c>
      <c r="M101" s="23"/>
      <c r="N101" s="87">
        <f t="shared" si="39"/>
        <v>0</v>
      </c>
      <c r="O101" s="87">
        <f t="shared" si="40"/>
        <v>0</v>
      </c>
      <c r="P101" s="87">
        <f t="shared" si="41"/>
        <v>0</v>
      </c>
      <c r="Q101" s="84">
        <f>SUM(N101:P101)</f>
        <v>0</v>
      </c>
      <c r="R101" s="212"/>
      <c r="S101" s="33">
        <f>IF(AND(ISNUMBER(F101),ISNUMBER(G101),ISNUMBER(H101)),1,0)</f>
        <v>0</v>
      </c>
    </row>
    <row r="102" spans="1:19" ht="14.25" customHeight="1" x14ac:dyDescent="0.25">
      <c r="A102" s="213"/>
      <c r="B102" s="240"/>
      <c r="C102" s="128" t="s">
        <v>88</v>
      </c>
      <c r="D102" s="128"/>
      <c r="E102" s="306"/>
      <c r="F102" s="58"/>
      <c r="G102" s="58"/>
      <c r="H102" s="58"/>
      <c r="I102" s="23"/>
      <c r="J102" s="40">
        <v>0.5</v>
      </c>
      <c r="K102" s="40">
        <v>0.5</v>
      </c>
      <c r="L102" s="40">
        <v>0.5</v>
      </c>
      <c r="M102" s="23"/>
      <c r="N102" s="87">
        <f t="shared" si="39"/>
        <v>0</v>
      </c>
      <c r="O102" s="87">
        <f t="shared" si="40"/>
        <v>0</v>
      </c>
      <c r="P102" s="87">
        <f t="shared" si="41"/>
        <v>0</v>
      </c>
      <c r="Q102" s="84">
        <f>SUM(N102:P102)</f>
        <v>0</v>
      </c>
      <c r="R102" s="212"/>
      <c r="S102" s="33">
        <f>IF(AND(ISNUMBER(F102),ISNUMBER(G102),ISNUMBER(H102)),1,0)</f>
        <v>0</v>
      </c>
    </row>
    <row r="103" spans="1:19" ht="14.25" customHeight="1" x14ac:dyDescent="0.25">
      <c r="A103" s="213"/>
      <c r="B103" s="240"/>
      <c r="C103" s="128" t="s">
        <v>87</v>
      </c>
      <c r="D103" s="128"/>
      <c r="E103" s="307"/>
      <c r="F103" s="58"/>
      <c r="G103" s="58"/>
      <c r="H103" s="58"/>
      <c r="I103" s="23"/>
      <c r="J103" s="40">
        <v>1</v>
      </c>
      <c r="K103" s="40">
        <v>1</v>
      </c>
      <c r="L103" s="40">
        <v>1</v>
      </c>
      <c r="M103" s="23"/>
      <c r="N103" s="87">
        <f t="shared" si="39"/>
        <v>0</v>
      </c>
      <c r="O103" s="87">
        <f t="shared" si="40"/>
        <v>0</v>
      </c>
      <c r="P103" s="87">
        <f t="shared" si="41"/>
        <v>0</v>
      </c>
      <c r="Q103" s="39">
        <f>SUM(N103:P103)</f>
        <v>0</v>
      </c>
      <c r="R103" s="212"/>
      <c r="S103" s="33">
        <f>IF(AND(ISNUMBER(F103),ISNUMBER(G103),ISNUMBER(H103)),1,0)</f>
        <v>0</v>
      </c>
    </row>
    <row r="104" spans="1:19" ht="14.25" customHeight="1" x14ac:dyDescent="0.25">
      <c r="A104" s="213"/>
      <c r="B104" s="313" t="s">
        <v>186</v>
      </c>
      <c r="C104" s="314"/>
      <c r="D104" s="315"/>
      <c r="E104" s="113"/>
      <c r="F104" s="52" t="str">
        <f>IF(AND(ISNUMBER(F105),ISNUMBER(F106),ISNUMBER(F107),ISNUMBER(F108)),SUM(F105:F108),"")</f>
        <v/>
      </c>
      <c r="G104" s="169" t="str">
        <f t="shared" ref="G104:H104" si="42">IF(AND(ISNUMBER(G105),ISNUMBER(G106),ISNUMBER(G107),ISNUMBER(G108)),SUM(G105:G108),"")</f>
        <v/>
      </c>
      <c r="H104" s="169" t="str">
        <f t="shared" si="42"/>
        <v/>
      </c>
      <c r="I104" s="23"/>
      <c r="J104" s="63"/>
      <c r="K104" s="69"/>
      <c r="L104" s="68"/>
      <c r="M104" s="23"/>
      <c r="N104" s="63"/>
      <c r="O104" s="69"/>
      <c r="P104" s="60"/>
      <c r="Q104" s="64"/>
      <c r="R104" s="212"/>
      <c r="S104" s="33"/>
    </row>
    <row r="105" spans="1:19" ht="14.25" customHeight="1" x14ac:dyDescent="0.25">
      <c r="A105" s="213"/>
      <c r="B105" s="183"/>
      <c r="C105" s="128" t="s">
        <v>36</v>
      </c>
      <c r="D105" s="128"/>
      <c r="E105" s="114" t="s">
        <v>167</v>
      </c>
      <c r="F105" s="58"/>
      <c r="G105" s="58"/>
      <c r="H105" s="58"/>
      <c r="I105" s="23"/>
      <c r="J105" s="66">
        <v>0</v>
      </c>
      <c r="K105" s="98">
        <v>0.5</v>
      </c>
      <c r="L105" s="40">
        <v>1</v>
      </c>
      <c r="M105" s="23"/>
      <c r="N105" s="87">
        <f t="shared" ref="N105:O108" si="43">F105*J105</f>
        <v>0</v>
      </c>
      <c r="O105" s="87">
        <f t="shared" si="43"/>
        <v>0</v>
      </c>
      <c r="P105" s="87">
        <f t="shared" si="37"/>
        <v>0</v>
      </c>
      <c r="Q105" s="84">
        <f>SUM(N105:P105)</f>
        <v>0</v>
      </c>
      <c r="R105" s="212"/>
      <c r="S105" s="33">
        <f>IF(AND(ISNUMBER(F105),ISNUMBER(G105)),1,0)</f>
        <v>0</v>
      </c>
    </row>
    <row r="106" spans="1:19" ht="14.25" customHeight="1" x14ac:dyDescent="0.25">
      <c r="A106" s="213"/>
      <c r="B106" s="183"/>
      <c r="C106" s="269" t="s">
        <v>86</v>
      </c>
      <c r="D106" s="269"/>
      <c r="E106" s="305">
        <v>10.23</v>
      </c>
      <c r="F106" s="58"/>
      <c r="G106" s="58"/>
      <c r="H106" s="58"/>
      <c r="I106" s="23"/>
      <c r="J106" s="40">
        <v>0</v>
      </c>
      <c r="K106" s="83">
        <v>0.5</v>
      </c>
      <c r="L106" s="40">
        <v>1</v>
      </c>
      <c r="M106" s="23"/>
      <c r="N106" s="87">
        <f t="shared" si="43"/>
        <v>0</v>
      </c>
      <c r="O106" s="87">
        <f t="shared" si="43"/>
        <v>0</v>
      </c>
      <c r="P106" s="87">
        <f t="shared" si="37"/>
        <v>0</v>
      </c>
      <c r="Q106" s="84">
        <f>SUM(N106:P106)</f>
        <v>0</v>
      </c>
      <c r="R106" s="212"/>
      <c r="S106" s="33">
        <f>IF(AND(ISNUMBER(F106),ISNUMBER(G106)),1,0)</f>
        <v>0</v>
      </c>
    </row>
    <row r="107" spans="1:19" ht="14.25" customHeight="1" x14ac:dyDescent="0.25">
      <c r="A107" s="213"/>
      <c r="B107" s="183"/>
      <c r="C107" s="128" t="s">
        <v>88</v>
      </c>
      <c r="D107" s="128"/>
      <c r="E107" s="306"/>
      <c r="F107" s="58"/>
      <c r="G107" s="58"/>
      <c r="H107" s="58"/>
      <c r="I107" s="23"/>
      <c r="J107" s="40">
        <v>0.5</v>
      </c>
      <c r="K107" s="83">
        <v>0.5</v>
      </c>
      <c r="L107" s="40">
        <v>1</v>
      </c>
      <c r="M107" s="23"/>
      <c r="N107" s="87">
        <f t="shared" si="43"/>
        <v>0</v>
      </c>
      <c r="O107" s="87">
        <f t="shared" si="43"/>
        <v>0</v>
      </c>
      <c r="P107" s="87">
        <f t="shared" si="37"/>
        <v>0</v>
      </c>
      <c r="Q107" s="84">
        <f>SUM(N107:P107)</f>
        <v>0</v>
      </c>
      <c r="R107" s="212"/>
      <c r="S107" s="33">
        <f>IF(AND(ISNUMBER(F107),ISNUMBER(G107)),1,0)</f>
        <v>0</v>
      </c>
    </row>
    <row r="108" spans="1:19" ht="14.25" customHeight="1" x14ac:dyDescent="0.25">
      <c r="A108" s="213"/>
      <c r="B108" s="183"/>
      <c r="C108" s="128" t="s">
        <v>87</v>
      </c>
      <c r="D108" s="128"/>
      <c r="E108" s="307"/>
      <c r="F108" s="58"/>
      <c r="G108" s="58"/>
      <c r="H108" s="58"/>
      <c r="I108" s="23"/>
      <c r="J108" s="40">
        <v>1</v>
      </c>
      <c r="K108" s="83">
        <v>1</v>
      </c>
      <c r="L108" s="40">
        <v>1</v>
      </c>
      <c r="M108" s="23"/>
      <c r="N108" s="87">
        <f t="shared" si="43"/>
        <v>0</v>
      </c>
      <c r="O108" s="87">
        <f t="shared" si="43"/>
        <v>0</v>
      </c>
      <c r="P108" s="87">
        <f t="shared" si="37"/>
        <v>0</v>
      </c>
      <c r="Q108" s="84">
        <f>SUM(N108:P108)</f>
        <v>0</v>
      </c>
      <c r="R108" s="212"/>
      <c r="S108" s="33">
        <f>IF(AND(ISNUMBER(F108),ISNUMBER(G108)),1,0)</f>
        <v>0</v>
      </c>
    </row>
    <row r="109" spans="1:19" ht="25.5" customHeight="1" x14ac:dyDescent="0.25">
      <c r="A109" s="213"/>
      <c r="B109" s="341" t="s">
        <v>185</v>
      </c>
      <c r="C109" s="308"/>
      <c r="D109" s="309"/>
      <c r="E109" s="178"/>
      <c r="F109" s="52" t="str">
        <f>IF(AND(ISNUMBER(F110),ISNUMBER(F111),ISNUMBER(F112),ISNUMBER(F113)),SUM(F110:F113),"")</f>
        <v/>
      </c>
      <c r="G109" s="169" t="str">
        <f t="shared" ref="G109:H109" si="44">IF(AND(ISNUMBER(G110),ISNUMBER(G111),ISNUMBER(G112),ISNUMBER(G113)),SUM(G110:G113),"")</f>
        <v/>
      </c>
      <c r="H109" s="169" t="str">
        <f t="shared" si="44"/>
        <v/>
      </c>
      <c r="I109" s="190"/>
      <c r="J109" s="72"/>
      <c r="K109" s="73"/>
      <c r="L109" s="64"/>
      <c r="M109" s="190"/>
      <c r="N109" s="72"/>
      <c r="O109" s="73"/>
      <c r="P109" s="69"/>
      <c r="Q109" s="54"/>
      <c r="R109" s="212"/>
      <c r="S109" s="33"/>
    </row>
    <row r="110" spans="1:19" ht="14.25" customHeight="1" x14ac:dyDescent="0.25">
      <c r="A110" s="213"/>
      <c r="B110" s="183"/>
      <c r="C110" s="128" t="s">
        <v>36</v>
      </c>
      <c r="D110" s="128"/>
      <c r="E110" s="114" t="s">
        <v>168</v>
      </c>
      <c r="F110" s="58"/>
      <c r="G110" s="58"/>
      <c r="H110" s="58"/>
      <c r="I110" s="190"/>
      <c r="J110" s="40">
        <v>0.1</v>
      </c>
      <c r="K110" s="40">
        <v>0.5</v>
      </c>
      <c r="L110" s="40">
        <v>1</v>
      </c>
      <c r="M110" s="190"/>
      <c r="N110" s="87">
        <f t="shared" ref="N110:P113" si="45">F110*J110</f>
        <v>0</v>
      </c>
      <c r="O110" s="87">
        <f t="shared" si="45"/>
        <v>0</v>
      </c>
      <c r="P110" s="87">
        <f t="shared" si="45"/>
        <v>0</v>
      </c>
      <c r="Q110" s="84">
        <f>SUM(N110:P110)</f>
        <v>0</v>
      </c>
      <c r="R110" s="212"/>
      <c r="S110" s="33">
        <f>IF(AND(ISNUMBER(F110),ISNUMBER(G110),ISNUMBER(H110)),1,0)</f>
        <v>0</v>
      </c>
    </row>
    <row r="111" spans="1:19" ht="14.25" customHeight="1" x14ac:dyDescent="0.25">
      <c r="A111" s="213"/>
      <c r="B111" s="183"/>
      <c r="C111" s="269" t="s">
        <v>86</v>
      </c>
      <c r="D111" s="269"/>
      <c r="E111" s="305">
        <v>10.23</v>
      </c>
      <c r="F111" s="58"/>
      <c r="G111" s="58"/>
      <c r="H111" s="58"/>
      <c r="I111" s="190"/>
      <c r="J111" s="40">
        <v>0.1</v>
      </c>
      <c r="K111" s="40">
        <v>0.5</v>
      </c>
      <c r="L111" s="40">
        <v>1</v>
      </c>
      <c r="M111" s="190"/>
      <c r="N111" s="87">
        <f t="shared" si="45"/>
        <v>0</v>
      </c>
      <c r="O111" s="87">
        <f t="shared" si="45"/>
        <v>0</v>
      </c>
      <c r="P111" s="87">
        <f t="shared" si="45"/>
        <v>0</v>
      </c>
      <c r="Q111" s="84">
        <f>SUM(N111:P111)</f>
        <v>0</v>
      </c>
      <c r="R111" s="212"/>
      <c r="S111" s="33">
        <f>IF(AND(ISNUMBER(F111),ISNUMBER(G111),ISNUMBER(H111)),1,0)</f>
        <v>0</v>
      </c>
    </row>
    <row r="112" spans="1:19" ht="14.25" customHeight="1" x14ac:dyDescent="0.25">
      <c r="A112" s="213"/>
      <c r="B112" s="183"/>
      <c r="C112" s="128" t="s">
        <v>88</v>
      </c>
      <c r="D112" s="128"/>
      <c r="E112" s="306"/>
      <c r="F112" s="58"/>
      <c r="G112" s="58"/>
      <c r="H112" s="58"/>
      <c r="I112" s="190"/>
      <c r="J112" s="40">
        <v>0.5</v>
      </c>
      <c r="K112" s="40">
        <v>0.5</v>
      </c>
      <c r="L112" s="40">
        <v>1</v>
      </c>
      <c r="M112" s="190"/>
      <c r="N112" s="87">
        <f t="shared" si="45"/>
        <v>0</v>
      </c>
      <c r="O112" s="87">
        <f t="shared" si="45"/>
        <v>0</v>
      </c>
      <c r="P112" s="87">
        <f t="shared" si="45"/>
        <v>0</v>
      </c>
      <c r="Q112" s="84">
        <f>SUM(N112:P112)</f>
        <v>0</v>
      </c>
      <c r="R112" s="212"/>
      <c r="S112" s="33">
        <f>IF(AND(ISNUMBER(F112),ISNUMBER(G112),ISNUMBER(H112)),1,0)</f>
        <v>0</v>
      </c>
    </row>
    <row r="113" spans="1:19" ht="14.25" customHeight="1" x14ac:dyDescent="0.25">
      <c r="A113" s="213"/>
      <c r="B113" s="183"/>
      <c r="C113" s="128" t="s">
        <v>87</v>
      </c>
      <c r="D113" s="128"/>
      <c r="E113" s="307"/>
      <c r="F113" s="58"/>
      <c r="G113" s="58"/>
      <c r="H113" s="58"/>
      <c r="I113" s="23"/>
      <c r="J113" s="40">
        <v>1</v>
      </c>
      <c r="K113" s="40">
        <v>1</v>
      </c>
      <c r="L113" s="40">
        <v>1</v>
      </c>
      <c r="M113" s="23"/>
      <c r="N113" s="87">
        <f t="shared" si="45"/>
        <v>0</v>
      </c>
      <c r="O113" s="87">
        <f t="shared" si="45"/>
        <v>0</v>
      </c>
      <c r="P113" s="87">
        <f t="shared" si="45"/>
        <v>0</v>
      </c>
      <c r="Q113" s="39">
        <f>SUM(N113:P113)</f>
        <v>0</v>
      </c>
      <c r="R113" s="212"/>
      <c r="S113" s="33">
        <f>IF(AND(ISNUMBER(F113),ISNUMBER(G113),ISNUMBER(H113)),1,0)</f>
        <v>0</v>
      </c>
    </row>
    <row r="114" spans="1:19" ht="14.25" customHeight="1" x14ac:dyDescent="0.25">
      <c r="A114" s="213"/>
      <c r="B114" s="313" t="s">
        <v>183</v>
      </c>
      <c r="C114" s="314"/>
      <c r="D114" s="315"/>
      <c r="E114" s="115"/>
      <c r="F114" s="52" t="str">
        <f>IF(AND(ISNUMBER(F115),ISNUMBER(F116),ISNUMBER(F117),ISNUMBER(F118)),SUM(F115:F118),"")</f>
        <v/>
      </c>
      <c r="G114" s="169" t="str">
        <f t="shared" ref="G114:H114" si="46">IF(AND(ISNUMBER(G115),ISNUMBER(G116),ISNUMBER(G117),ISNUMBER(G118)),SUM(G115:G118),"")</f>
        <v/>
      </c>
      <c r="H114" s="169" t="str">
        <f t="shared" si="46"/>
        <v/>
      </c>
      <c r="I114" s="23"/>
      <c r="J114" s="63"/>
      <c r="K114" s="69"/>
      <c r="L114" s="64"/>
      <c r="M114" s="23"/>
      <c r="N114" s="63"/>
      <c r="O114" s="69"/>
      <c r="P114" s="69"/>
      <c r="Q114" s="64"/>
      <c r="R114" s="212"/>
      <c r="S114" s="33"/>
    </row>
    <row r="115" spans="1:19" ht="14.25" customHeight="1" x14ac:dyDescent="0.25">
      <c r="A115" s="213"/>
      <c r="B115" s="183"/>
      <c r="C115" s="128" t="s">
        <v>36</v>
      </c>
      <c r="D115" s="128"/>
      <c r="E115" s="187" t="s">
        <v>157</v>
      </c>
      <c r="F115" s="58"/>
      <c r="G115" s="58"/>
      <c r="H115" s="58"/>
      <c r="I115" s="23"/>
      <c r="J115" s="40">
        <v>0.15</v>
      </c>
      <c r="K115" s="40">
        <v>0.5</v>
      </c>
      <c r="L115" s="40">
        <v>1</v>
      </c>
      <c r="M115" s="23"/>
      <c r="N115" s="87">
        <f t="shared" ref="N115:P118" si="47">F115*J115</f>
        <v>0</v>
      </c>
      <c r="O115" s="87">
        <f t="shared" si="47"/>
        <v>0</v>
      </c>
      <c r="P115" s="87">
        <f t="shared" si="47"/>
        <v>0</v>
      </c>
      <c r="Q115" s="84">
        <f>SUM(N115:P115)</f>
        <v>0</v>
      </c>
      <c r="R115" s="212"/>
      <c r="S115" s="33">
        <f>IF(AND(ISNUMBER(F115),ISNUMBER(G115),ISNUMBER(H115)),1,0)</f>
        <v>0</v>
      </c>
    </row>
    <row r="116" spans="1:19" ht="14.25" customHeight="1" x14ac:dyDescent="0.25">
      <c r="A116" s="213"/>
      <c r="B116" s="183"/>
      <c r="C116" s="269" t="s">
        <v>86</v>
      </c>
      <c r="D116" s="269"/>
      <c r="E116" s="305">
        <v>10.23</v>
      </c>
      <c r="F116" s="58"/>
      <c r="G116" s="58"/>
      <c r="H116" s="58"/>
      <c r="I116" s="23"/>
      <c r="J116" s="40">
        <v>0.15</v>
      </c>
      <c r="K116" s="40">
        <v>0.5</v>
      </c>
      <c r="L116" s="40">
        <v>1</v>
      </c>
      <c r="M116" s="23"/>
      <c r="N116" s="87">
        <f t="shared" si="47"/>
        <v>0</v>
      </c>
      <c r="O116" s="87">
        <f t="shared" si="47"/>
        <v>0</v>
      </c>
      <c r="P116" s="87">
        <f t="shared" si="47"/>
        <v>0</v>
      </c>
      <c r="Q116" s="84">
        <f>SUM(N116:P116)</f>
        <v>0</v>
      </c>
      <c r="R116" s="212"/>
      <c r="S116" s="33">
        <f>IF(AND(ISNUMBER(F116),ISNUMBER(G116),ISNUMBER(H116)),1,0)</f>
        <v>0</v>
      </c>
    </row>
    <row r="117" spans="1:19" ht="14.25" customHeight="1" x14ac:dyDescent="0.25">
      <c r="A117" s="213"/>
      <c r="B117" s="183"/>
      <c r="C117" s="128" t="s">
        <v>88</v>
      </c>
      <c r="D117" s="128"/>
      <c r="E117" s="306"/>
      <c r="F117" s="58"/>
      <c r="G117" s="58"/>
      <c r="H117" s="58"/>
      <c r="I117" s="23"/>
      <c r="J117" s="40">
        <v>0.5</v>
      </c>
      <c r="K117" s="40">
        <v>0.5</v>
      </c>
      <c r="L117" s="40">
        <v>1</v>
      </c>
      <c r="M117" s="23"/>
      <c r="N117" s="87">
        <f t="shared" si="47"/>
        <v>0</v>
      </c>
      <c r="O117" s="87">
        <f t="shared" si="47"/>
        <v>0</v>
      </c>
      <c r="P117" s="87">
        <f t="shared" si="47"/>
        <v>0</v>
      </c>
      <c r="Q117" s="84">
        <f>SUM(N117:P117)</f>
        <v>0</v>
      </c>
      <c r="R117" s="212"/>
      <c r="S117" s="33">
        <f>IF(AND(ISNUMBER(F117),ISNUMBER(G117),ISNUMBER(H117)),1,0)</f>
        <v>0</v>
      </c>
    </row>
    <row r="118" spans="1:19" ht="14.25" customHeight="1" x14ac:dyDescent="0.25">
      <c r="A118" s="213"/>
      <c r="B118" s="183"/>
      <c r="C118" s="128" t="s">
        <v>87</v>
      </c>
      <c r="D118" s="128"/>
      <c r="E118" s="307"/>
      <c r="F118" s="58"/>
      <c r="G118" s="58"/>
      <c r="H118" s="58"/>
      <c r="I118" s="23"/>
      <c r="J118" s="74">
        <v>1</v>
      </c>
      <c r="K118" s="74">
        <v>1</v>
      </c>
      <c r="L118" s="74">
        <v>1</v>
      </c>
      <c r="M118" s="23"/>
      <c r="N118" s="87">
        <f t="shared" si="47"/>
        <v>0</v>
      </c>
      <c r="O118" s="87">
        <f t="shared" si="47"/>
        <v>0</v>
      </c>
      <c r="P118" s="87">
        <f t="shared" si="47"/>
        <v>0</v>
      </c>
      <c r="Q118" s="84">
        <f>SUM(N118:P118)</f>
        <v>0</v>
      </c>
      <c r="R118" s="212"/>
      <c r="S118" s="33">
        <f>IF(AND(ISNUMBER(F118),ISNUMBER(G118),ISNUMBER(H118)),1,0)</f>
        <v>0</v>
      </c>
    </row>
    <row r="119" spans="1:19" ht="14.25" customHeight="1" x14ac:dyDescent="0.25">
      <c r="A119" s="213"/>
      <c r="B119" s="313" t="s">
        <v>184</v>
      </c>
      <c r="C119" s="314"/>
      <c r="D119" s="315"/>
      <c r="E119" s="115"/>
      <c r="F119" s="52" t="str">
        <f>IF(AND(ISNUMBER(F120),ISNUMBER(F121),ISNUMBER(F122),ISNUMBER(F123)),SUM(F120:F123),"")</f>
        <v/>
      </c>
      <c r="G119" s="52" t="str">
        <f t="shared" ref="G119:H119" si="48">IF(AND(ISNUMBER(G120),ISNUMBER(G121),ISNUMBER(G122),ISNUMBER(G123)),SUM(G120:G123),"")</f>
        <v/>
      </c>
      <c r="H119" s="52" t="str">
        <f t="shared" si="48"/>
        <v/>
      </c>
      <c r="I119" s="23"/>
      <c r="J119" s="72"/>
      <c r="K119" s="73"/>
      <c r="L119" s="54"/>
      <c r="M119" s="23"/>
      <c r="N119" s="72"/>
      <c r="O119" s="73"/>
      <c r="P119" s="73"/>
      <c r="Q119" s="54"/>
      <c r="R119" s="212"/>
      <c r="S119" s="33"/>
    </row>
    <row r="120" spans="1:19" ht="14.25" customHeight="1" x14ac:dyDescent="0.25">
      <c r="A120" s="213"/>
      <c r="B120" s="183"/>
      <c r="C120" s="128" t="s">
        <v>36</v>
      </c>
      <c r="D120" s="128"/>
      <c r="E120" s="164" t="s">
        <v>135</v>
      </c>
      <c r="F120" s="58"/>
      <c r="G120" s="58"/>
      <c r="H120" s="58"/>
      <c r="I120" s="23"/>
      <c r="J120" s="66">
        <v>0.5</v>
      </c>
      <c r="K120" s="66">
        <v>0.5</v>
      </c>
      <c r="L120" s="66">
        <v>1</v>
      </c>
      <c r="M120" s="23"/>
      <c r="N120" s="97">
        <f t="shared" ref="N120:P123" si="49">F120*J120</f>
        <v>0</v>
      </c>
      <c r="O120" s="97">
        <f t="shared" si="49"/>
        <v>0</v>
      </c>
      <c r="P120" s="97">
        <f t="shared" si="49"/>
        <v>0</v>
      </c>
      <c r="Q120" s="89">
        <f>SUM(N120:P120)</f>
        <v>0</v>
      </c>
      <c r="R120" s="212"/>
      <c r="S120" s="33">
        <f>IF(AND(ISNUMBER(F120),ISNUMBER(G120),ISNUMBER(H120)),1,0)</f>
        <v>0</v>
      </c>
    </row>
    <row r="121" spans="1:19" ht="14.25" customHeight="1" x14ac:dyDescent="0.25">
      <c r="A121" s="213"/>
      <c r="B121" s="183"/>
      <c r="C121" s="269" t="s">
        <v>86</v>
      </c>
      <c r="D121" s="269"/>
      <c r="E121" s="305">
        <v>10.23</v>
      </c>
      <c r="F121" s="58"/>
      <c r="G121" s="58"/>
      <c r="H121" s="58"/>
      <c r="I121" s="23"/>
      <c r="J121" s="40">
        <v>0.5</v>
      </c>
      <c r="K121" s="40">
        <v>0.5</v>
      </c>
      <c r="L121" s="40">
        <v>1</v>
      </c>
      <c r="M121" s="23"/>
      <c r="N121" s="87">
        <f t="shared" si="49"/>
        <v>0</v>
      </c>
      <c r="O121" s="87">
        <f t="shared" si="49"/>
        <v>0</v>
      </c>
      <c r="P121" s="87">
        <f t="shared" si="49"/>
        <v>0</v>
      </c>
      <c r="Q121" s="84">
        <f>SUM(N121:P121)</f>
        <v>0</v>
      </c>
      <c r="R121" s="212"/>
      <c r="S121" s="33">
        <f>IF(AND(ISNUMBER(F121),ISNUMBER(G121),ISNUMBER(H121)),1,0)</f>
        <v>0</v>
      </c>
    </row>
    <row r="122" spans="1:19" ht="14.25" customHeight="1" x14ac:dyDescent="0.25">
      <c r="A122" s="213"/>
      <c r="B122" s="183"/>
      <c r="C122" s="128" t="s">
        <v>88</v>
      </c>
      <c r="D122" s="128"/>
      <c r="E122" s="306"/>
      <c r="F122" s="58"/>
      <c r="G122" s="58"/>
      <c r="H122" s="58"/>
      <c r="I122" s="23"/>
      <c r="J122" s="40">
        <v>0.5</v>
      </c>
      <c r="K122" s="40">
        <v>0.5</v>
      </c>
      <c r="L122" s="40">
        <v>1</v>
      </c>
      <c r="M122" s="23"/>
      <c r="N122" s="87">
        <f t="shared" si="49"/>
        <v>0</v>
      </c>
      <c r="O122" s="87">
        <f t="shared" si="49"/>
        <v>0</v>
      </c>
      <c r="P122" s="87">
        <f t="shared" si="49"/>
        <v>0</v>
      </c>
      <c r="Q122" s="84">
        <f>SUM(N122:P122)</f>
        <v>0</v>
      </c>
      <c r="R122" s="212"/>
      <c r="S122" s="33">
        <f>IF(AND(ISNUMBER(F122),ISNUMBER(G122),ISNUMBER(H122)),1,0)</f>
        <v>0</v>
      </c>
    </row>
    <row r="123" spans="1:19" ht="14.25" customHeight="1" x14ac:dyDescent="0.25">
      <c r="A123" s="213"/>
      <c r="B123" s="183"/>
      <c r="C123" s="128" t="s">
        <v>87</v>
      </c>
      <c r="D123" s="128"/>
      <c r="E123" s="307"/>
      <c r="F123" s="58"/>
      <c r="G123" s="58"/>
      <c r="H123" s="58"/>
      <c r="I123" s="23"/>
      <c r="J123" s="74">
        <v>1</v>
      </c>
      <c r="K123" s="74">
        <v>1</v>
      </c>
      <c r="L123" s="74">
        <v>1</v>
      </c>
      <c r="M123" s="23"/>
      <c r="N123" s="94">
        <f t="shared" si="49"/>
        <v>0</v>
      </c>
      <c r="O123" s="94">
        <f t="shared" si="49"/>
        <v>0</v>
      </c>
      <c r="P123" s="94">
        <f t="shared" si="49"/>
        <v>0</v>
      </c>
      <c r="Q123" s="84">
        <f>SUM(N123:P123)</f>
        <v>0</v>
      </c>
      <c r="R123" s="212"/>
      <c r="S123" s="33">
        <f>IF(AND(ISNUMBER(F123),ISNUMBER(G123),ISNUMBER(H123)),1,0)</f>
        <v>0</v>
      </c>
    </row>
    <row r="124" spans="1:19" ht="14.25" customHeight="1" x14ac:dyDescent="0.25">
      <c r="A124" s="213"/>
      <c r="B124" s="348" t="s">
        <v>96</v>
      </c>
      <c r="C124" s="303"/>
      <c r="D124" s="304"/>
      <c r="E124" s="116"/>
      <c r="F124" s="73"/>
      <c r="G124" s="71"/>
      <c r="H124" s="62"/>
      <c r="I124" s="23"/>
      <c r="J124" s="61"/>
      <c r="K124" s="71"/>
      <c r="L124" s="62"/>
      <c r="M124" s="23"/>
      <c r="N124" s="61"/>
      <c r="O124" s="71"/>
      <c r="P124" s="71"/>
      <c r="Q124" s="62"/>
      <c r="R124" s="212"/>
      <c r="S124" s="33"/>
    </row>
    <row r="125" spans="1:19" ht="14.25" customHeight="1" x14ac:dyDescent="0.25">
      <c r="A125" s="213"/>
      <c r="B125" s="182"/>
      <c r="C125" s="314" t="s">
        <v>182</v>
      </c>
      <c r="D125" s="315"/>
      <c r="E125" s="130"/>
      <c r="F125" s="169" t="str">
        <f>IF(AND(ISNUMBER(F126),ISNUMBER(F127),ISNUMBER(F128),ISNUMBER(F129)),SUM(F126:F129),"")</f>
        <v/>
      </c>
      <c r="G125" s="52" t="str">
        <f t="shared" ref="G125" si="50">IF(AND(ISNUMBER(G126),ISNUMBER(G127),ISNUMBER(G128),ISNUMBER(G129)),SUM(G126:G129),"")</f>
        <v/>
      </c>
      <c r="H125" s="91"/>
      <c r="I125" s="23"/>
      <c r="J125" s="63"/>
      <c r="K125" s="69"/>
      <c r="L125" s="68"/>
      <c r="M125" s="23"/>
      <c r="N125" s="63"/>
      <c r="O125" s="69"/>
      <c r="P125" s="60"/>
      <c r="Q125" s="64"/>
      <c r="R125" s="212"/>
      <c r="S125" s="33"/>
    </row>
    <row r="126" spans="1:19" ht="14.25" customHeight="1" x14ac:dyDescent="0.25">
      <c r="A126" s="213"/>
      <c r="B126" s="184"/>
      <c r="C126" s="128"/>
      <c r="D126" s="128" t="s">
        <v>36</v>
      </c>
      <c r="E126" s="187" t="s">
        <v>136</v>
      </c>
      <c r="F126" s="58"/>
      <c r="G126" s="58"/>
      <c r="H126" s="91"/>
      <c r="I126" s="23"/>
      <c r="J126" s="40">
        <v>0.5</v>
      </c>
      <c r="K126" s="40">
        <v>0.5</v>
      </c>
      <c r="L126" s="91"/>
      <c r="M126" s="23"/>
      <c r="N126" s="87">
        <f t="shared" ref="N126:O129" si="51">F126*J126</f>
        <v>0</v>
      </c>
      <c r="O126" s="39">
        <f t="shared" si="51"/>
        <v>0</v>
      </c>
      <c r="P126" s="91"/>
      <c r="Q126" s="84">
        <f>SUM(N126:O126)</f>
        <v>0</v>
      </c>
      <c r="R126" s="212"/>
      <c r="S126" s="33">
        <f>IF(AND(ISNUMBER(F126),ISNUMBER(G126)),1,0)</f>
        <v>0</v>
      </c>
    </row>
    <row r="127" spans="1:19" ht="14.25" customHeight="1" x14ac:dyDescent="0.25">
      <c r="A127" s="213"/>
      <c r="B127" s="184"/>
      <c r="C127" s="269"/>
      <c r="D127" s="269" t="s">
        <v>86</v>
      </c>
      <c r="E127" s="305">
        <v>10.23</v>
      </c>
      <c r="F127" s="58"/>
      <c r="G127" s="58"/>
      <c r="H127" s="91"/>
      <c r="I127" s="23"/>
      <c r="J127" s="40">
        <v>0.5</v>
      </c>
      <c r="K127" s="40">
        <v>0.5</v>
      </c>
      <c r="L127" s="91"/>
      <c r="M127" s="23"/>
      <c r="N127" s="87">
        <f t="shared" si="51"/>
        <v>0</v>
      </c>
      <c r="O127" s="39">
        <f t="shared" si="51"/>
        <v>0</v>
      </c>
      <c r="P127" s="91"/>
      <c r="Q127" s="84">
        <f t="shared" ref="Q127:Q129" si="52">SUM(N127:O127)</f>
        <v>0</v>
      </c>
      <c r="R127" s="212"/>
      <c r="S127" s="33">
        <f t="shared" ref="S127:S129" si="53">IF(AND(ISNUMBER(F127),ISNUMBER(G127)),1,0)</f>
        <v>0</v>
      </c>
    </row>
    <row r="128" spans="1:19" ht="14.25" customHeight="1" x14ac:dyDescent="0.25">
      <c r="A128" s="213"/>
      <c r="B128" s="184"/>
      <c r="C128" s="128"/>
      <c r="D128" s="128" t="s">
        <v>88</v>
      </c>
      <c r="E128" s="306"/>
      <c r="F128" s="58"/>
      <c r="G128" s="58"/>
      <c r="H128" s="91"/>
      <c r="I128" s="23"/>
      <c r="J128" s="40">
        <v>0.5</v>
      </c>
      <c r="K128" s="40">
        <v>0.5</v>
      </c>
      <c r="L128" s="91"/>
      <c r="M128" s="23"/>
      <c r="N128" s="87">
        <f t="shared" si="51"/>
        <v>0</v>
      </c>
      <c r="O128" s="39">
        <f t="shared" si="51"/>
        <v>0</v>
      </c>
      <c r="P128" s="91"/>
      <c r="Q128" s="84">
        <f t="shared" si="52"/>
        <v>0</v>
      </c>
      <c r="R128" s="212"/>
      <c r="S128" s="33">
        <f t="shared" si="53"/>
        <v>0</v>
      </c>
    </row>
    <row r="129" spans="1:19" ht="14.25" customHeight="1" x14ac:dyDescent="0.25">
      <c r="A129" s="213"/>
      <c r="B129" s="184"/>
      <c r="C129" s="128"/>
      <c r="D129" s="128" t="s">
        <v>87</v>
      </c>
      <c r="E129" s="307"/>
      <c r="F129" s="58"/>
      <c r="G129" s="58"/>
      <c r="H129" s="91"/>
      <c r="I129" s="23"/>
      <c r="J129" s="40">
        <v>1</v>
      </c>
      <c r="K129" s="40">
        <v>1</v>
      </c>
      <c r="L129" s="91"/>
      <c r="M129" s="23"/>
      <c r="N129" s="87">
        <f t="shared" si="51"/>
        <v>0</v>
      </c>
      <c r="O129" s="39">
        <f t="shared" si="51"/>
        <v>0</v>
      </c>
      <c r="P129" s="91"/>
      <c r="Q129" s="39">
        <f t="shared" si="52"/>
        <v>0</v>
      </c>
      <c r="R129" s="212"/>
      <c r="S129" s="33">
        <f t="shared" si="53"/>
        <v>0</v>
      </c>
    </row>
    <row r="130" spans="1:19" ht="14.25" customHeight="1" x14ac:dyDescent="0.25">
      <c r="A130" s="213"/>
      <c r="B130" s="182"/>
      <c r="C130" s="314" t="s">
        <v>171</v>
      </c>
      <c r="D130" s="315"/>
      <c r="E130" s="115"/>
      <c r="F130" s="52" t="str">
        <f>IF(AND(ISNUMBER(F131),ISNUMBER(F132),ISNUMBER(F133),ISNUMBER(F134)),SUM(F131:F134),"")</f>
        <v/>
      </c>
      <c r="G130" s="52" t="str">
        <f>IF(AND(ISNUMBER(G131),ISNUMBER(G132),ISNUMBER(G133),ISNUMBER(G134)),SUM(G131:G134),"")</f>
        <v/>
      </c>
      <c r="H130" s="91"/>
      <c r="I130" s="23"/>
      <c r="J130" s="63"/>
      <c r="K130" s="69"/>
      <c r="L130" s="68"/>
      <c r="M130" s="23"/>
      <c r="N130" s="63"/>
      <c r="O130" s="69"/>
      <c r="P130" s="60"/>
      <c r="Q130" s="64"/>
      <c r="R130" s="212"/>
      <c r="S130" s="33"/>
    </row>
    <row r="131" spans="1:19" ht="14.25" customHeight="1" x14ac:dyDescent="0.25">
      <c r="A131" s="213"/>
      <c r="B131" s="183"/>
      <c r="C131" s="267"/>
      <c r="D131" s="128" t="s">
        <v>36</v>
      </c>
      <c r="E131" s="187" t="s">
        <v>136</v>
      </c>
      <c r="F131" s="58"/>
      <c r="G131" s="58"/>
      <c r="H131" s="91"/>
      <c r="I131" s="23"/>
      <c r="J131" s="66">
        <v>0.5</v>
      </c>
      <c r="K131" s="98">
        <v>0.5</v>
      </c>
      <c r="L131" s="91"/>
      <c r="M131" s="23"/>
      <c r="N131" s="97">
        <f t="shared" ref="N131:O134" si="54">F131*J131</f>
        <v>0</v>
      </c>
      <c r="O131" s="97">
        <f t="shared" si="54"/>
        <v>0</v>
      </c>
      <c r="P131" s="91"/>
      <c r="Q131" s="99">
        <f>SUM(N131:O131)</f>
        <v>0</v>
      </c>
      <c r="R131" s="212"/>
      <c r="S131" s="33">
        <f>IF(AND(ISNUMBER(F131),ISNUMBER(G131)),1,0)</f>
        <v>0</v>
      </c>
    </row>
    <row r="132" spans="1:19" ht="14.25" customHeight="1" x14ac:dyDescent="0.25">
      <c r="A132" s="213"/>
      <c r="B132" s="183"/>
      <c r="C132" s="268"/>
      <c r="D132" s="269" t="s">
        <v>86</v>
      </c>
      <c r="E132" s="305">
        <v>10.23</v>
      </c>
      <c r="F132" s="58"/>
      <c r="G132" s="58"/>
      <c r="H132" s="91"/>
      <c r="I132" s="23"/>
      <c r="J132" s="40">
        <v>0.5</v>
      </c>
      <c r="K132" s="83">
        <v>0.5</v>
      </c>
      <c r="L132" s="91"/>
      <c r="M132" s="23"/>
      <c r="N132" s="87">
        <f t="shared" si="54"/>
        <v>0</v>
      </c>
      <c r="O132" s="87">
        <f t="shared" si="54"/>
        <v>0</v>
      </c>
      <c r="P132" s="91"/>
      <c r="Q132" s="88">
        <f t="shared" ref="Q132:Q134" si="55">SUM(N132:O132)</f>
        <v>0</v>
      </c>
      <c r="R132" s="212"/>
      <c r="S132" s="33">
        <f t="shared" ref="S132:S134" si="56">IF(AND(ISNUMBER(F132),ISNUMBER(G132)),1,0)</f>
        <v>0</v>
      </c>
    </row>
    <row r="133" spans="1:19" ht="14.25" customHeight="1" x14ac:dyDescent="0.25">
      <c r="A133" s="213"/>
      <c r="B133" s="183"/>
      <c r="C133" s="267"/>
      <c r="D133" s="128" t="s">
        <v>88</v>
      </c>
      <c r="E133" s="306"/>
      <c r="F133" s="58"/>
      <c r="G133" s="58"/>
      <c r="H133" s="91"/>
      <c r="I133" s="23"/>
      <c r="J133" s="40">
        <v>0.5</v>
      </c>
      <c r="K133" s="83">
        <v>0.5</v>
      </c>
      <c r="L133" s="91"/>
      <c r="M133" s="23"/>
      <c r="N133" s="87">
        <f t="shared" si="54"/>
        <v>0</v>
      </c>
      <c r="O133" s="87">
        <f t="shared" si="54"/>
        <v>0</v>
      </c>
      <c r="P133" s="91"/>
      <c r="Q133" s="88">
        <f t="shared" si="55"/>
        <v>0</v>
      </c>
      <c r="R133" s="212"/>
      <c r="S133" s="33">
        <f t="shared" si="56"/>
        <v>0</v>
      </c>
    </row>
    <row r="134" spans="1:19" ht="14.25" customHeight="1" x14ac:dyDescent="0.25">
      <c r="A134" s="213"/>
      <c r="B134" s="183"/>
      <c r="C134" s="267"/>
      <c r="D134" s="128" t="s">
        <v>87</v>
      </c>
      <c r="E134" s="307"/>
      <c r="F134" s="58"/>
      <c r="G134" s="58"/>
      <c r="H134" s="91"/>
      <c r="I134" s="23"/>
      <c r="J134" s="40">
        <v>1</v>
      </c>
      <c r="K134" s="83">
        <v>1</v>
      </c>
      <c r="L134" s="91"/>
      <c r="M134" s="23"/>
      <c r="N134" s="94">
        <f t="shared" si="54"/>
        <v>0</v>
      </c>
      <c r="O134" s="94">
        <f t="shared" si="54"/>
        <v>0</v>
      </c>
      <c r="P134" s="91"/>
      <c r="Q134" s="88">
        <f t="shared" si="55"/>
        <v>0</v>
      </c>
      <c r="R134" s="212"/>
      <c r="S134" s="33">
        <f t="shared" si="56"/>
        <v>0</v>
      </c>
    </row>
    <row r="135" spans="1:19" ht="14.25" customHeight="1" x14ac:dyDescent="0.25">
      <c r="A135" s="213"/>
      <c r="B135" s="182"/>
      <c r="C135" s="314" t="s">
        <v>181</v>
      </c>
      <c r="D135" s="315"/>
      <c r="E135" s="115"/>
      <c r="F135" s="169" t="str">
        <f>IF(AND(ISNUMBER(F136),ISNUMBER(F137),ISNUMBER(F138),ISNUMBER(F139)),SUM(F136:F139),"")</f>
        <v/>
      </c>
      <c r="G135" s="171" t="str">
        <f t="shared" ref="G135" si="57">IF(AND(ISNUMBER(G136),ISNUMBER(G137),ISNUMBER(G138),ISNUMBER(G139)),SUM(G136:G139),"")</f>
        <v/>
      </c>
      <c r="H135" s="91"/>
      <c r="I135" s="23"/>
      <c r="J135" s="72"/>
      <c r="K135" s="73"/>
      <c r="L135" s="68"/>
      <c r="M135" s="23"/>
      <c r="N135" s="72"/>
      <c r="O135" s="73"/>
      <c r="P135" s="60"/>
      <c r="Q135" s="54"/>
      <c r="R135" s="212"/>
      <c r="S135" s="33"/>
    </row>
    <row r="136" spans="1:19" ht="14.25" customHeight="1" x14ac:dyDescent="0.25">
      <c r="A136" s="213"/>
      <c r="B136" s="183"/>
      <c r="C136" s="267"/>
      <c r="D136" s="128" t="s">
        <v>36</v>
      </c>
      <c r="E136" s="187" t="s">
        <v>136</v>
      </c>
      <c r="F136" s="58"/>
      <c r="G136" s="58"/>
      <c r="H136" s="91"/>
      <c r="I136" s="23"/>
      <c r="J136" s="66">
        <v>0.5</v>
      </c>
      <c r="K136" s="98">
        <v>0.5</v>
      </c>
      <c r="L136" s="91"/>
      <c r="M136" s="23"/>
      <c r="N136" s="87">
        <f t="shared" ref="N136:O139" si="58">F136*J136</f>
        <v>0</v>
      </c>
      <c r="O136" s="39">
        <f t="shared" si="58"/>
        <v>0</v>
      </c>
      <c r="P136" s="91"/>
      <c r="Q136" s="99">
        <f>SUM(N136:O136)</f>
        <v>0</v>
      </c>
      <c r="R136" s="212"/>
      <c r="S136" s="33">
        <f>IF(AND(ISNUMBER(F136),ISNUMBER(G136)),1,0)</f>
        <v>0</v>
      </c>
    </row>
    <row r="137" spans="1:19" ht="14.25" customHeight="1" x14ac:dyDescent="0.25">
      <c r="A137" s="213"/>
      <c r="B137" s="183"/>
      <c r="C137" s="268"/>
      <c r="D137" s="269" t="s">
        <v>86</v>
      </c>
      <c r="E137" s="305">
        <v>10.23</v>
      </c>
      <c r="F137" s="58"/>
      <c r="G137" s="58"/>
      <c r="H137" s="91"/>
      <c r="I137" s="23"/>
      <c r="J137" s="40">
        <v>0.5</v>
      </c>
      <c r="K137" s="83">
        <v>0.5</v>
      </c>
      <c r="L137" s="91"/>
      <c r="M137" s="23"/>
      <c r="N137" s="87">
        <f t="shared" si="58"/>
        <v>0</v>
      </c>
      <c r="O137" s="39">
        <f t="shared" si="58"/>
        <v>0</v>
      </c>
      <c r="P137" s="91"/>
      <c r="Q137" s="88">
        <f t="shared" ref="Q137:Q139" si="59">SUM(N137:O137)</f>
        <v>0</v>
      </c>
      <c r="R137" s="212"/>
      <c r="S137" s="33">
        <f t="shared" ref="S137:S139" si="60">IF(AND(ISNUMBER(F137),ISNUMBER(G137)),1,0)</f>
        <v>0</v>
      </c>
    </row>
    <row r="138" spans="1:19" ht="14.25" customHeight="1" x14ac:dyDescent="0.25">
      <c r="A138" s="213"/>
      <c r="B138" s="183"/>
      <c r="C138" s="267"/>
      <c r="D138" s="128" t="s">
        <v>88</v>
      </c>
      <c r="E138" s="306"/>
      <c r="F138" s="58"/>
      <c r="G138" s="58"/>
      <c r="H138" s="91"/>
      <c r="I138" s="23"/>
      <c r="J138" s="40">
        <v>0.5</v>
      </c>
      <c r="K138" s="83">
        <v>0.5</v>
      </c>
      <c r="L138" s="91"/>
      <c r="M138" s="23"/>
      <c r="N138" s="87">
        <f t="shared" si="58"/>
        <v>0</v>
      </c>
      <c r="O138" s="39">
        <f t="shared" si="58"/>
        <v>0</v>
      </c>
      <c r="P138" s="91"/>
      <c r="Q138" s="88">
        <f t="shared" si="59"/>
        <v>0</v>
      </c>
      <c r="R138" s="212"/>
      <c r="S138" s="33">
        <f t="shared" si="60"/>
        <v>0</v>
      </c>
    </row>
    <row r="139" spans="1:19" ht="14.25" customHeight="1" x14ac:dyDescent="0.25">
      <c r="A139" s="213"/>
      <c r="B139" s="183"/>
      <c r="C139" s="267"/>
      <c r="D139" s="128" t="s">
        <v>87</v>
      </c>
      <c r="E139" s="307"/>
      <c r="F139" s="58"/>
      <c r="G139" s="58"/>
      <c r="H139" s="91"/>
      <c r="I139" s="23"/>
      <c r="J139" s="40">
        <v>1</v>
      </c>
      <c r="K139" s="83">
        <v>1</v>
      </c>
      <c r="L139" s="91"/>
      <c r="M139" s="23"/>
      <c r="N139" s="87">
        <f t="shared" si="58"/>
        <v>0</v>
      </c>
      <c r="O139" s="39">
        <f t="shared" si="58"/>
        <v>0</v>
      </c>
      <c r="P139" s="91"/>
      <c r="Q139" s="88">
        <f t="shared" si="59"/>
        <v>0</v>
      </c>
      <c r="R139" s="212"/>
      <c r="S139" s="33">
        <f t="shared" si="60"/>
        <v>0</v>
      </c>
    </row>
    <row r="140" spans="1:19" ht="14.25" customHeight="1" x14ac:dyDescent="0.25">
      <c r="A140" s="213"/>
      <c r="B140" s="310" t="s">
        <v>97</v>
      </c>
      <c r="C140" s="311"/>
      <c r="D140" s="312"/>
      <c r="E140" s="116"/>
      <c r="F140" s="60"/>
      <c r="G140" s="71"/>
      <c r="H140" s="64"/>
      <c r="I140" s="23"/>
      <c r="J140" s="61"/>
      <c r="K140" s="71"/>
      <c r="L140" s="68"/>
      <c r="M140" s="23"/>
      <c r="N140" s="67"/>
      <c r="O140" s="60"/>
      <c r="P140" s="60"/>
      <c r="Q140" s="62"/>
      <c r="R140" s="212"/>
      <c r="S140" s="33"/>
    </row>
    <row r="141" spans="1:19" ht="25.5" customHeight="1" x14ac:dyDescent="0.25">
      <c r="A141" s="213"/>
      <c r="B141" s="182"/>
      <c r="C141" s="303" t="s">
        <v>180</v>
      </c>
      <c r="D141" s="304"/>
      <c r="E141" s="117"/>
      <c r="F141" s="60"/>
      <c r="G141" s="68"/>
      <c r="H141" s="170" t="str">
        <f>IF(AND(ISNUMBER(H142),ISNUMBER(H143),ISNUMBER(H144),ISNUMBER(H145)),SUM(H142:H145),"")</f>
        <v/>
      </c>
      <c r="I141" s="23"/>
      <c r="J141" s="67"/>
      <c r="K141" s="60"/>
      <c r="L141" s="64"/>
      <c r="M141" s="23"/>
      <c r="N141" s="67"/>
      <c r="O141" s="60"/>
      <c r="P141" s="69"/>
      <c r="Q141" s="64"/>
      <c r="R141" s="212"/>
      <c r="S141" s="33"/>
    </row>
    <row r="142" spans="1:19" ht="14.25" customHeight="1" x14ac:dyDescent="0.25">
      <c r="A142" s="213"/>
      <c r="B142" s="184"/>
      <c r="C142" s="128"/>
      <c r="D142" s="128" t="s">
        <v>36</v>
      </c>
      <c r="E142" s="162" t="s">
        <v>137</v>
      </c>
      <c r="F142" s="60"/>
      <c r="G142" s="68"/>
      <c r="H142" s="38"/>
      <c r="I142" s="23"/>
      <c r="J142" s="67"/>
      <c r="K142" s="68"/>
      <c r="L142" s="65">
        <v>0.65</v>
      </c>
      <c r="M142" s="23"/>
      <c r="N142" s="67"/>
      <c r="O142" s="68"/>
      <c r="P142" s="39">
        <f>H142*L142</f>
        <v>0</v>
      </c>
      <c r="Q142" s="39">
        <f>P142</f>
        <v>0</v>
      </c>
      <c r="R142" s="212"/>
      <c r="S142" s="33">
        <f>IF((ISNUMBER(H142)),1,0)</f>
        <v>0</v>
      </c>
    </row>
    <row r="143" spans="1:19" ht="14.25" customHeight="1" x14ac:dyDescent="0.25">
      <c r="A143" s="213"/>
      <c r="B143" s="184"/>
      <c r="C143" s="269"/>
      <c r="D143" s="269" t="s">
        <v>86</v>
      </c>
      <c r="E143" s="305">
        <v>10.23</v>
      </c>
      <c r="F143" s="60"/>
      <c r="G143" s="68"/>
      <c r="H143" s="38"/>
      <c r="I143" s="23"/>
      <c r="J143" s="67"/>
      <c r="K143" s="68"/>
      <c r="L143" s="65">
        <v>0.65</v>
      </c>
      <c r="M143" s="23"/>
      <c r="N143" s="67"/>
      <c r="O143" s="68"/>
      <c r="P143" s="39">
        <f t="shared" ref="P143:P145" si="61">H143*L143</f>
        <v>0</v>
      </c>
      <c r="Q143" s="39">
        <f t="shared" ref="Q143:Q155" si="62">P143</f>
        <v>0</v>
      </c>
      <c r="R143" s="212"/>
      <c r="S143" s="33">
        <f t="shared" ref="S143:S145" si="63">IF((ISNUMBER(H143)),1,0)</f>
        <v>0</v>
      </c>
    </row>
    <row r="144" spans="1:19" ht="14.25" customHeight="1" x14ac:dyDescent="0.25">
      <c r="A144" s="213"/>
      <c r="B144" s="184"/>
      <c r="C144" s="128"/>
      <c r="D144" s="128" t="s">
        <v>88</v>
      </c>
      <c r="E144" s="306"/>
      <c r="F144" s="60"/>
      <c r="G144" s="68"/>
      <c r="H144" s="38"/>
      <c r="I144" s="23"/>
      <c r="J144" s="67"/>
      <c r="K144" s="68"/>
      <c r="L144" s="65">
        <v>0.65</v>
      </c>
      <c r="M144" s="23"/>
      <c r="N144" s="67"/>
      <c r="O144" s="68"/>
      <c r="P144" s="39">
        <f t="shared" si="61"/>
        <v>0</v>
      </c>
      <c r="Q144" s="39">
        <f t="shared" si="62"/>
        <v>0</v>
      </c>
      <c r="R144" s="212"/>
      <c r="S144" s="33">
        <f t="shared" si="63"/>
        <v>0</v>
      </c>
    </row>
    <row r="145" spans="1:19" ht="14.25" customHeight="1" x14ac:dyDescent="0.25">
      <c r="A145" s="213"/>
      <c r="B145" s="184"/>
      <c r="C145" s="128"/>
      <c r="D145" s="128" t="s">
        <v>87</v>
      </c>
      <c r="E145" s="307"/>
      <c r="F145" s="60"/>
      <c r="G145" s="68"/>
      <c r="H145" s="38"/>
      <c r="I145" s="23"/>
      <c r="J145" s="67"/>
      <c r="K145" s="68"/>
      <c r="L145" s="65">
        <v>1</v>
      </c>
      <c r="M145" s="23"/>
      <c r="N145" s="67"/>
      <c r="O145" s="60"/>
      <c r="P145" s="39">
        <f t="shared" si="61"/>
        <v>0</v>
      </c>
      <c r="Q145" s="39">
        <f t="shared" si="62"/>
        <v>0</v>
      </c>
      <c r="R145" s="212"/>
      <c r="S145" s="33">
        <f t="shared" si="63"/>
        <v>0</v>
      </c>
    </row>
    <row r="146" spans="1:19" ht="25.5" customHeight="1" x14ac:dyDescent="0.25">
      <c r="A146" s="213"/>
      <c r="B146" s="182"/>
      <c r="C146" s="303" t="s">
        <v>179</v>
      </c>
      <c r="D146" s="304"/>
      <c r="E146" s="115"/>
      <c r="F146" s="60"/>
      <c r="G146" s="60"/>
      <c r="H146" s="52" t="str">
        <f>IF(AND(ISNUMBER(H147),ISNUMBER(H148),ISNUMBER(H149),ISNUMBER(H150)),SUM(H147:H150),"")</f>
        <v/>
      </c>
      <c r="I146" s="23"/>
      <c r="J146" s="67"/>
      <c r="K146" s="60"/>
      <c r="L146" s="54"/>
      <c r="M146" s="23"/>
      <c r="N146" s="67"/>
      <c r="O146" s="60"/>
      <c r="P146" s="73"/>
      <c r="Q146" s="54"/>
      <c r="R146" s="212"/>
      <c r="S146" s="33"/>
    </row>
    <row r="147" spans="1:19" ht="14.25" customHeight="1" x14ac:dyDescent="0.25">
      <c r="A147" s="213"/>
      <c r="B147" s="184"/>
      <c r="C147" s="128"/>
      <c r="D147" s="128" t="s">
        <v>36</v>
      </c>
      <c r="E147" s="162" t="s">
        <v>138</v>
      </c>
      <c r="F147" s="60"/>
      <c r="G147" s="68"/>
      <c r="H147" s="38"/>
      <c r="I147" s="23"/>
      <c r="J147" s="67"/>
      <c r="K147" s="68"/>
      <c r="L147" s="65">
        <v>0.65</v>
      </c>
      <c r="M147" s="23"/>
      <c r="N147" s="67"/>
      <c r="O147" s="60"/>
      <c r="P147" s="39">
        <f>H147*L147</f>
        <v>0</v>
      </c>
      <c r="Q147" s="39">
        <f t="shared" si="62"/>
        <v>0</v>
      </c>
      <c r="R147" s="212"/>
      <c r="S147" s="33">
        <f>IF((ISNUMBER(H147)),1,0)</f>
        <v>0</v>
      </c>
    </row>
    <row r="148" spans="1:19" ht="14.25" customHeight="1" x14ac:dyDescent="0.25">
      <c r="A148" s="213"/>
      <c r="B148" s="184"/>
      <c r="C148" s="269"/>
      <c r="D148" s="269" t="s">
        <v>86</v>
      </c>
      <c r="E148" s="305">
        <v>10.23</v>
      </c>
      <c r="F148" s="60"/>
      <c r="G148" s="68"/>
      <c r="H148" s="38"/>
      <c r="I148" s="23"/>
      <c r="J148" s="67"/>
      <c r="K148" s="68"/>
      <c r="L148" s="65">
        <v>0.65</v>
      </c>
      <c r="M148" s="23"/>
      <c r="N148" s="67"/>
      <c r="O148" s="60"/>
      <c r="P148" s="39">
        <f t="shared" ref="P148:P150" si="64">H148*L148</f>
        <v>0</v>
      </c>
      <c r="Q148" s="39">
        <f t="shared" si="62"/>
        <v>0</v>
      </c>
      <c r="R148" s="212"/>
      <c r="S148" s="33">
        <f t="shared" ref="S148:S155" si="65">IF((ISNUMBER(H148)),1,0)</f>
        <v>0</v>
      </c>
    </row>
    <row r="149" spans="1:19" ht="14.25" customHeight="1" x14ac:dyDescent="0.25">
      <c r="A149" s="213"/>
      <c r="B149" s="184"/>
      <c r="C149" s="128"/>
      <c r="D149" s="128" t="s">
        <v>88</v>
      </c>
      <c r="E149" s="306"/>
      <c r="F149" s="60"/>
      <c r="G149" s="68"/>
      <c r="H149" s="38"/>
      <c r="I149" s="23"/>
      <c r="J149" s="67"/>
      <c r="K149" s="68"/>
      <c r="L149" s="65">
        <v>0.65</v>
      </c>
      <c r="M149" s="23"/>
      <c r="N149" s="67"/>
      <c r="O149" s="60"/>
      <c r="P149" s="39">
        <f t="shared" si="64"/>
        <v>0</v>
      </c>
      <c r="Q149" s="39">
        <f t="shared" si="62"/>
        <v>0</v>
      </c>
      <c r="R149" s="212"/>
      <c r="S149" s="33">
        <f t="shared" si="65"/>
        <v>0</v>
      </c>
    </row>
    <row r="150" spans="1:19" ht="14.25" customHeight="1" x14ac:dyDescent="0.25">
      <c r="A150" s="213"/>
      <c r="B150" s="184"/>
      <c r="C150" s="128"/>
      <c r="D150" s="128" t="s">
        <v>87</v>
      </c>
      <c r="E150" s="307"/>
      <c r="F150" s="60"/>
      <c r="G150" s="68"/>
      <c r="H150" s="38"/>
      <c r="I150" s="23"/>
      <c r="J150" s="67"/>
      <c r="K150" s="68"/>
      <c r="L150" s="65">
        <v>1</v>
      </c>
      <c r="M150" s="23"/>
      <c r="N150" s="67"/>
      <c r="O150" s="60"/>
      <c r="P150" s="39">
        <f t="shared" si="64"/>
        <v>0</v>
      </c>
      <c r="Q150" s="39">
        <f t="shared" si="62"/>
        <v>0</v>
      </c>
      <c r="R150" s="212"/>
      <c r="S150" s="33">
        <f t="shared" si="65"/>
        <v>0</v>
      </c>
    </row>
    <row r="151" spans="1:19" ht="14.25" customHeight="1" x14ac:dyDescent="0.25">
      <c r="A151" s="213"/>
      <c r="B151" s="182"/>
      <c r="C151" s="303" t="s">
        <v>178</v>
      </c>
      <c r="D151" s="304"/>
      <c r="E151" s="118"/>
      <c r="F151" s="60"/>
      <c r="G151" s="60"/>
      <c r="H151" s="52" t="str">
        <f>IF(AND(ISNUMBER(H152),ISNUMBER(H153),ISNUMBER(H154),ISNUMBER(H155)),SUM(H152:H155),"")</f>
        <v/>
      </c>
      <c r="I151" s="23"/>
      <c r="J151" s="67"/>
      <c r="K151" s="60"/>
      <c r="L151" s="54"/>
      <c r="M151" s="23"/>
      <c r="N151" s="67"/>
      <c r="O151" s="60"/>
      <c r="P151" s="73"/>
      <c r="Q151" s="54"/>
      <c r="R151" s="212"/>
      <c r="S151" s="33"/>
    </row>
    <row r="152" spans="1:19" ht="14.25" customHeight="1" x14ac:dyDescent="0.25">
      <c r="A152" s="213"/>
      <c r="B152" s="184"/>
      <c r="C152" s="128"/>
      <c r="D152" s="128" t="s">
        <v>36</v>
      </c>
      <c r="E152" s="249" t="s">
        <v>139</v>
      </c>
      <c r="F152" s="60"/>
      <c r="G152" s="68"/>
      <c r="H152" s="38"/>
      <c r="I152" s="23"/>
      <c r="J152" s="67"/>
      <c r="K152" s="68"/>
      <c r="L152" s="40">
        <v>0.85</v>
      </c>
      <c r="M152" s="23"/>
      <c r="N152" s="67"/>
      <c r="O152" s="60"/>
      <c r="P152" s="39">
        <f>H152*L152</f>
        <v>0</v>
      </c>
      <c r="Q152" s="39">
        <f t="shared" si="62"/>
        <v>0</v>
      </c>
      <c r="R152" s="212"/>
      <c r="S152" s="33">
        <f t="shared" si="65"/>
        <v>0</v>
      </c>
    </row>
    <row r="153" spans="1:19" ht="14.25" customHeight="1" x14ac:dyDescent="0.25">
      <c r="A153" s="213"/>
      <c r="B153" s="184"/>
      <c r="C153" s="269"/>
      <c r="D153" s="269" t="s">
        <v>86</v>
      </c>
      <c r="E153" s="305">
        <v>10.23</v>
      </c>
      <c r="F153" s="60"/>
      <c r="G153" s="68"/>
      <c r="H153" s="38"/>
      <c r="I153" s="23"/>
      <c r="J153" s="67"/>
      <c r="K153" s="68"/>
      <c r="L153" s="40">
        <v>0.85</v>
      </c>
      <c r="M153" s="23"/>
      <c r="N153" s="67"/>
      <c r="O153" s="60"/>
      <c r="P153" s="39">
        <f t="shared" ref="P153:P155" si="66">H153*L153</f>
        <v>0</v>
      </c>
      <c r="Q153" s="39">
        <f t="shared" si="62"/>
        <v>0</v>
      </c>
      <c r="R153" s="212"/>
      <c r="S153" s="33">
        <f t="shared" si="65"/>
        <v>0</v>
      </c>
    </row>
    <row r="154" spans="1:19" ht="14.25" customHeight="1" x14ac:dyDescent="0.25">
      <c r="A154" s="213"/>
      <c r="B154" s="184"/>
      <c r="C154" s="128"/>
      <c r="D154" s="128" t="s">
        <v>88</v>
      </c>
      <c r="E154" s="306"/>
      <c r="F154" s="60"/>
      <c r="G154" s="68"/>
      <c r="H154" s="38"/>
      <c r="I154" s="23"/>
      <c r="J154" s="67"/>
      <c r="K154" s="68"/>
      <c r="L154" s="40">
        <v>0.85</v>
      </c>
      <c r="M154" s="23"/>
      <c r="N154" s="67"/>
      <c r="O154" s="60"/>
      <c r="P154" s="39">
        <f t="shared" si="66"/>
        <v>0</v>
      </c>
      <c r="Q154" s="39">
        <f t="shared" si="62"/>
        <v>0</v>
      </c>
      <c r="R154" s="212"/>
      <c r="S154" s="33">
        <f t="shared" si="65"/>
        <v>0</v>
      </c>
    </row>
    <row r="155" spans="1:19" ht="14.25" customHeight="1" x14ac:dyDescent="0.25">
      <c r="A155" s="213"/>
      <c r="B155" s="184"/>
      <c r="C155" s="128"/>
      <c r="D155" s="128" t="s">
        <v>87</v>
      </c>
      <c r="E155" s="307"/>
      <c r="F155" s="60"/>
      <c r="G155" s="68"/>
      <c r="H155" s="38"/>
      <c r="I155" s="23"/>
      <c r="J155" s="67"/>
      <c r="K155" s="68"/>
      <c r="L155" s="40">
        <v>1</v>
      </c>
      <c r="M155" s="23"/>
      <c r="N155" s="67"/>
      <c r="O155" s="60"/>
      <c r="P155" s="39">
        <f t="shared" si="66"/>
        <v>0</v>
      </c>
      <c r="Q155" s="39">
        <f t="shared" si="62"/>
        <v>0</v>
      </c>
      <c r="R155" s="212"/>
      <c r="S155" s="33">
        <f t="shared" si="65"/>
        <v>0</v>
      </c>
    </row>
    <row r="156" spans="1:19" ht="14.25" customHeight="1" x14ac:dyDescent="0.25">
      <c r="A156" s="213"/>
      <c r="B156" s="348" t="s">
        <v>196</v>
      </c>
      <c r="C156" s="303"/>
      <c r="D156" s="304"/>
      <c r="E156" s="115"/>
      <c r="F156" s="52" t="str">
        <f>IF(AND(ISNUMBER(F157),ISNUMBER(F158),ISNUMBER(F159),ISNUMBER(F160)),SUM(F157:F160),"")</f>
        <v/>
      </c>
      <c r="G156" s="172" t="str">
        <f t="shared" ref="G156" si="67">IF(AND(ISNUMBER(G157),ISNUMBER(G158),ISNUMBER(G159),ISNUMBER(G160)),SUM(G157:G160),"")</f>
        <v/>
      </c>
      <c r="H156" s="91"/>
      <c r="I156" s="23"/>
      <c r="J156" s="63"/>
      <c r="K156" s="60"/>
      <c r="L156" s="68"/>
      <c r="M156" s="23"/>
      <c r="N156" s="67"/>
      <c r="O156" s="60"/>
      <c r="P156" s="60"/>
      <c r="Q156" s="60"/>
      <c r="R156" s="230"/>
      <c r="S156" s="33"/>
    </row>
    <row r="157" spans="1:19" ht="14.25" customHeight="1" x14ac:dyDescent="0.25">
      <c r="A157" s="213"/>
      <c r="B157" s="184"/>
      <c r="C157" s="128" t="s">
        <v>36</v>
      </c>
      <c r="D157" s="128"/>
      <c r="E157" s="114" t="s">
        <v>140</v>
      </c>
      <c r="F157" s="58"/>
      <c r="G157" s="58"/>
      <c r="H157" s="91"/>
      <c r="I157" s="23"/>
      <c r="J157" s="40">
        <v>0.5</v>
      </c>
      <c r="K157" s="40">
        <v>0.5</v>
      </c>
      <c r="L157" s="68"/>
      <c r="M157" s="23"/>
      <c r="N157" s="87">
        <f t="shared" ref="N157:N160" si="68">F157*J157</f>
        <v>0</v>
      </c>
      <c r="O157" s="39">
        <f t="shared" ref="O157:O160" si="69">G157*K157</f>
        <v>0</v>
      </c>
      <c r="P157" s="91"/>
      <c r="Q157" s="39">
        <f>SUM(N157:O157)</f>
        <v>0</v>
      </c>
      <c r="R157" s="212"/>
      <c r="S157" s="33">
        <f>IF(AND(ISNUMBER(F157),ISNUMBER(G157)),1,0)</f>
        <v>0</v>
      </c>
    </row>
    <row r="158" spans="1:19" ht="14.25" customHeight="1" x14ac:dyDescent="0.25">
      <c r="A158" s="213"/>
      <c r="B158" s="184"/>
      <c r="C158" s="269" t="s">
        <v>86</v>
      </c>
      <c r="D158" s="269"/>
      <c r="E158" s="305">
        <v>10.23</v>
      </c>
      <c r="F158" s="58"/>
      <c r="G158" s="58"/>
      <c r="H158" s="91"/>
      <c r="I158" s="23"/>
      <c r="J158" s="40">
        <v>0.5</v>
      </c>
      <c r="K158" s="40">
        <v>0.5</v>
      </c>
      <c r="L158" s="68"/>
      <c r="M158" s="23"/>
      <c r="N158" s="87">
        <f t="shared" si="68"/>
        <v>0</v>
      </c>
      <c r="O158" s="39">
        <f t="shared" si="69"/>
        <v>0</v>
      </c>
      <c r="P158" s="91"/>
      <c r="Q158" s="88">
        <f t="shared" ref="Q158:Q160" si="70">SUM(N158:O158)</f>
        <v>0</v>
      </c>
      <c r="R158" s="212"/>
      <c r="S158" s="33">
        <f t="shared" ref="S158:S160" si="71">IF(AND(ISNUMBER(F158),ISNUMBER(G158)),1,0)</f>
        <v>0</v>
      </c>
    </row>
    <row r="159" spans="1:19" ht="14.25" customHeight="1" x14ac:dyDescent="0.25">
      <c r="A159" s="213"/>
      <c r="B159" s="184"/>
      <c r="C159" s="128" t="s">
        <v>88</v>
      </c>
      <c r="D159" s="128"/>
      <c r="E159" s="306"/>
      <c r="F159" s="58"/>
      <c r="G159" s="58"/>
      <c r="H159" s="91"/>
      <c r="I159" s="23"/>
      <c r="J159" s="40">
        <v>0.5</v>
      </c>
      <c r="K159" s="40">
        <v>0.5</v>
      </c>
      <c r="L159" s="68"/>
      <c r="M159" s="23"/>
      <c r="N159" s="87">
        <f t="shared" si="68"/>
        <v>0</v>
      </c>
      <c r="O159" s="39">
        <f t="shared" si="69"/>
        <v>0</v>
      </c>
      <c r="P159" s="91"/>
      <c r="Q159" s="88">
        <f t="shared" si="70"/>
        <v>0</v>
      </c>
      <c r="R159" s="212"/>
      <c r="S159" s="33">
        <f t="shared" si="71"/>
        <v>0</v>
      </c>
    </row>
    <row r="160" spans="1:19" ht="14.25" customHeight="1" x14ac:dyDescent="0.25">
      <c r="A160" s="213"/>
      <c r="B160" s="184"/>
      <c r="C160" s="128" t="s">
        <v>87</v>
      </c>
      <c r="D160" s="128"/>
      <c r="E160" s="307"/>
      <c r="F160" s="58"/>
      <c r="G160" s="58"/>
      <c r="H160" s="91"/>
      <c r="I160" s="23"/>
      <c r="J160" s="40">
        <v>1</v>
      </c>
      <c r="K160" s="40">
        <v>1</v>
      </c>
      <c r="L160" s="91"/>
      <c r="M160" s="23"/>
      <c r="N160" s="87">
        <f t="shared" si="68"/>
        <v>0</v>
      </c>
      <c r="O160" s="39">
        <f t="shared" si="69"/>
        <v>0</v>
      </c>
      <c r="P160" s="91"/>
      <c r="Q160" s="88">
        <f t="shared" si="70"/>
        <v>0</v>
      </c>
      <c r="R160" s="212"/>
      <c r="S160" s="33">
        <f t="shared" si="71"/>
        <v>0</v>
      </c>
    </row>
    <row r="161" spans="1:19" ht="14.25" customHeight="1" x14ac:dyDescent="0.25">
      <c r="A161" s="213"/>
      <c r="B161" s="313" t="s">
        <v>197</v>
      </c>
      <c r="C161" s="314"/>
      <c r="D161" s="315"/>
      <c r="E161" s="118"/>
      <c r="F161" s="71"/>
      <c r="G161" s="68"/>
      <c r="H161" s="52" t="str">
        <f t="shared" ref="H161" si="72">IF(AND(ISNUMBER(H162),ISNUMBER(H163),ISNUMBER(H164),ISNUMBER(H165)),SUM(H162:H165),"")</f>
        <v/>
      </c>
      <c r="I161" s="23"/>
      <c r="J161" s="61"/>
      <c r="K161" s="60"/>
      <c r="L161" s="64"/>
      <c r="M161" s="23"/>
      <c r="N161" s="67"/>
      <c r="O161" s="60"/>
      <c r="P161" s="69"/>
      <c r="Q161" s="54"/>
      <c r="R161" s="212"/>
      <c r="S161" s="33"/>
    </row>
    <row r="162" spans="1:19" ht="14.25" customHeight="1" x14ac:dyDescent="0.25">
      <c r="A162" s="213"/>
      <c r="B162" s="184"/>
      <c r="C162" s="128" t="s">
        <v>36</v>
      </c>
      <c r="D162" s="128"/>
      <c r="E162" s="186" t="s">
        <v>198</v>
      </c>
      <c r="F162" s="60"/>
      <c r="G162" s="68"/>
      <c r="H162" s="38"/>
      <c r="I162" s="23"/>
      <c r="J162" s="67"/>
      <c r="K162" s="60"/>
      <c r="L162" s="40">
        <v>0.85</v>
      </c>
      <c r="M162" s="23"/>
      <c r="N162" s="67"/>
      <c r="O162" s="60"/>
      <c r="P162" s="39">
        <f t="shared" ref="P162:P165" si="73">H162*L162</f>
        <v>0</v>
      </c>
      <c r="Q162" s="39">
        <f>P162</f>
        <v>0</v>
      </c>
      <c r="R162" s="212"/>
      <c r="S162" s="33">
        <f t="shared" ref="S162:S170" si="74">IF((ISNUMBER(H162)),1,0)</f>
        <v>0</v>
      </c>
    </row>
    <row r="163" spans="1:19" ht="14.25" customHeight="1" x14ac:dyDescent="0.25">
      <c r="A163" s="213"/>
      <c r="B163" s="184"/>
      <c r="C163" s="269" t="s">
        <v>86</v>
      </c>
      <c r="D163" s="269"/>
      <c r="E163" s="305">
        <v>10.23</v>
      </c>
      <c r="F163" s="60"/>
      <c r="G163" s="68"/>
      <c r="H163" s="38"/>
      <c r="I163" s="23"/>
      <c r="J163" s="67"/>
      <c r="K163" s="60"/>
      <c r="L163" s="40">
        <v>0.85</v>
      </c>
      <c r="M163" s="23"/>
      <c r="N163" s="67"/>
      <c r="O163" s="60"/>
      <c r="P163" s="87">
        <f t="shared" si="73"/>
        <v>0</v>
      </c>
      <c r="Q163" s="39">
        <f>P163</f>
        <v>0</v>
      </c>
      <c r="R163" s="212"/>
      <c r="S163" s="33">
        <f t="shared" si="74"/>
        <v>0</v>
      </c>
    </row>
    <row r="164" spans="1:19" ht="14.25" customHeight="1" x14ac:dyDescent="0.25">
      <c r="A164" s="213"/>
      <c r="B164" s="184"/>
      <c r="C164" s="128" t="s">
        <v>88</v>
      </c>
      <c r="D164" s="128"/>
      <c r="E164" s="306"/>
      <c r="F164" s="60"/>
      <c r="G164" s="68"/>
      <c r="H164" s="38"/>
      <c r="I164" s="23"/>
      <c r="J164" s="67"/>
      <c r="K164" s="60"/>
      <c r="L164" s="40">
        <v>0.85</v>
      </c>
      <c r="M164" s="23"/>
      <c r="N164" s="67"/>
      <c r="O164" s="60"/>
      <c r="P164" s="87">
        <f t="shared" si="73"/>
        <v>0</v>
      </c>
      <c r="Q164" s="39">
        <f>P164</f>
        <v>0</v>
      </c>
      <c r="R164" s="212"/>
      <c r="S164" s="33">
        <f t="shared" si="74"/>
        <v>0</v>
      </c>
    </row>
    <row r="165" spans="1:19" ht="14.25" customHeight="1" x14ac:dyDescent="0.25">
      <c r="A165" s="213"/>
      <c r="B165" s="184"/>
      <c r="C165" s="128" t="s">
        <v>87</v>
      </c>
      <c r="D165" s="128"/>
      <c r="E165" s="307"/>
      <c r="F165" s="60"/>
      <c r="G165" s="68"/>
      <c r="H165" s="38"/>
      <c r="I165" s="23"/>
      <c r="J165" s="67"/>
      <c r="K165" s="60"/>
      <c r="L165" s="40">
        <v>1</v>
      </c>
      <c r="M165" s="23"/>
      <c r="N165" s="67"/>
      <c r="O165" s="60"/>
      <c r="P165" s="94">
        <f t="shared" si="73"/>
        <v>0</v>
      </c>
      <c r="Q165" s="39">
        <f>P165</f>
        <v>0</v>
      </c>
      <c r="R165" s="212"/>
      <c r="S165" s="33">
        <f t="shared" si="74"/>
        <v>0</v>
      </c>
    </row>
    <row r="166" spans="1:19" ht="14.25" customHeight="1" x14ac:dyDescent="0.25">
      <c r="A166" s="213"/>
      <c r="B166" s="313" t="s">
        <v>177</v>
      </c>
      <c r="C166" s="314"/>
      <c r="D166" s="315"/>
      <c r="E166" s="120"/>
      <c r="F166" s="60"/>
      <c r="G166" s="60"/>
      <c r="H166" s="52" t="str">
        <f>IF(AND(ISNUMBER(H167),ISNUMBER(H168),ISNUMBER(H169),ISNUMBER(H170)),SUM(H167:H170),"")</f>
        <v/>
      </c>
      <c r="I166" s="23"/>
      <c r="J166" s="67"/>
      <c r="K166" s="60"/>
      <c r="L166" s="54"/>
      <c r="M166" s="23"/>
      <c r="N166" s="67"/>
      <c r="O166" s="60"/>
      <c r="P166" s="73"/>
      <c r="Q166" s="54"/>
      <c r="R166" s="212"/>
      <c r="S166" s="33"/>
    </row>
    <row r="167" spans="1:19" ht="14.25" customHeight="1" x14ac:dyDescent="0.25">
      <c r="A167" s="213"/>
      <c r="B167" s="184"/>
      <c r="C167" s="128" t="s">
        <v>36</v>
      </c>
      <c r="D167" s="128"/>
      <c r="E167" s="243" t="s">
        <v>141</v>
      </c>
      <c r="F167" s="60"/>
      <c r="G167" s="68"/>
      <c r="H167" s="38"/>
      <c r="I167" s="23"/>
      <c r="J167" s="67"/>
      <c r="K167" s="68"/>
      <c r="L167" s="40">
        <v>0.85</v>
      </c>
      <c r="M167" s="23"/>
      <c r="N167" s="67"/>
      <c r="O167" s="68"/>
      <c r="P167" s="39">
        <f>H167*L167</f>
        <v>0</v>
      </c>
      <c r="Q167" s="39">
        <f t="shared" ref="Q167:Q175" si="75">P167</f>
        <v>0</v>
      </c>
      <c r="R167" s="212"/>
      <c r="S167" s="33">
        <f t="shared" si="74"/>
        <v>0</v>
      </c>
    </row>
    <row r="168" spans="1:19" ht="14.25" customHeight="1" x14ac:dyDescent="0.25">
      <c r="A168" s="213"/>
      <c r="B168" s="184"/>
      <c r="C168" s="269" t="s">
        <v>86</v>
      </c>
      <c r="D168" s="269"/>
      <c r="E168" s="305">
        <v>10.23</v>
      </c>
      <c r="F168" s="60"/>
      <c r="G168" s="68"/>
      <c r="H168" s="38"/>
      <c r="I168" s="23"/>
      <c r="J168" s="67"/>
      <c r="K168" s="68"/>
      <c r="L168" s="40">
        <v>0.85</v>
      </c>
      <c r="M168" s="23"/>
      <c r="N168" s="67"/>
      <c r="O168" s="68"/>
      <c r="P168" s="39">
        <f t="shared" ref="P168:P170" si="76">H168*L168</f>
        <v>0</v>
      </c>
      <c r="Q168" s="39">
        <f t="shared" si="75"/>
        <v>0</v>
      </c>
      <c r="R168" s="212"/>
      <c r="S168" s="33">
        <f t="shared" si="74"/>
        <v>0</v>
      </c>
    </row>
    <row r="169" spans="1:19" ht="14.25" customHeight="1" x14ac:dyDescent="0.25">
      <c r="A169" s="213"/>
      <c r="B169" s="184"/>
      <c r="C169" s="128" t="s">
        <v>88</v>
      </c>
      <c r="D169" s="128"/>
      <c r="E169" s="306"/>
      <c r="F169" s="60"/>
      <c r="G169" s="68"/>
      <c r="H169" s="38"/>
      <c r="I169" s="23"/>
      <c r="J169" s="67"/>
      <c r="K169" s="68"/>
      <c r="L169" s="40">
        <v>0.85</v>
      </c>
      <c r="M169" s="23"/>
      <c r="N169" s="67"/>
      <c r="O169" s="68"/>
      <c r="P169" s="39">
        <f t="shared" si="76"/>
        <v>0</v>
      </c>
      <c r="Q169" s="39">
        <f t="shared" si="75"/>
        <v>0</v>
      </c>
      <c r="R169" s="212"/>
      <c r="S169" s="33">
        <f t="shared" si="74"/>
        <v>0</v>
      </c>
    </row>
    <row r="170" spans="1:19" ht="14.25" customHeight="1" x14ac:dyDescent="0.25">
      <c r="A170" s="213"/>
      <c r="B170" s="184"/>
      <c r="C170" s="128" t="s">
        <v>87</v>
      </c>
      <c r="D170" s="128"/>
      <c r="E170" s="307"/>
      <c r="F170" s="60"/>
      <c r="G170" s="68"/>
      <c r="H170" s="38"/>
      <c r="I170" s="23"/>
      <c r="J170" s="67"/>
      <c r="K170" s="68"/>
      <c r="L170" s="40">
        <v>1</v>
      </c>
      <c r="M170" s="23"/>
      <c r="N170" s="67"/>
      <c r="O170" s="68"/>
      <c r="P170" s="39">
        <f t="shared" si="76"/>
        <v>0</v>
      </c>
      <c r="Q170" s="39">
        <f t="shared" si="75"/>
        <v>0</v>
      </c>
      <c r="R170" s="212"/>
      <c r="S170" s="33">
        <f t="shared" si="74"/>
        <v>0</v>
      </c>
    </row>
    <row r="171" spans="1:19" ht="14.25" customHeight="1" x14ac:dyDescent="0.25">
      <c r="A171" s="213"/>
      <c r="B171" s="313" t="s">
        <v>176</v>
      </c>
      <c r="C171" s="314"/>
      <c r="D171" s="315"/>
      <c r="E171" s="120"/>
      <c r="F171" s="60"/>
      <c r="G171" s="68"/>
      <c r="H171" s="173" t="str">
        <f>IF(AND(ISNUMBER(H172),ISNUMBER(H173),ISNUMBER(H174),ISNUMBER(H175)),SUM(H172:H175),"")</f>
        <v/>
      </c>
      <c r="I171" s="23"/>
      <c r="J171" s="67"/>
      <c r="K171" s="60"/>
      <c r="L171" s="54"/>
      <c r="M171" s="23"/>
      <c r="N171" s="67"/>
      <c r="O171" s="60"/>
      <c r="P171" s="73"/>
      <c r="Q171" s="54"/>
      <c r="R171" s="212"/>
      <c r="S171" s="33"/>
    </row>
    <row r="172" spans="1:19" ht="14.25" customHeight="1" x14ac:dyDescent="0.25">
      <c r="A172" s="213"/>
      <c r="B172" s="184"/>
      <c r="C172" s="128" t="s">
        <v>36</v>
      </c>
      <c r="D172" s="128"/>
      <c r="E172" s="162" t="s">
        <v>142</v>
      </c>
      <c r="F172" s="60"/>
      <c r="G172" s="68"/>
      <c r="H172" s="38"/>
      <c r="I172" s="23"/>
      <c r="J172" s="67"/>
      <c r="K172" s="68"/>
      <c r="L172" s="40">
        <v>0.85</v>
      </c>
      <c r="M172" s="23"/>
      <c r="N172" s="67"/>
      <c r="O172" s="68"/>
      <c r="P172" s="39">
        <f>H172*L172</f>
        <v>0</v>
      </c>
      <c r="Q172" s="39">
        <f t="shared" si="75"/>
        <v>0</v>
      </c>
      <c r="R172" s="212"/>
      <c r="S172" s="33">
        <f t="shared" ref="S172:S175" si="77">IF((ISNUMBER(H172)),1,0)</f>
        <v>0</v>
      </c>
    </row>
    <row r="173" spans="1:19" ht="14.25" customHeight="1" x14ac:dyDescent="0.25">
      <c r="A173" s="213"/>
      <c r="B173" s="184"/>
      <c r="C173" s="269" t="s">
        <v>86</v>
      </c>
      <c r="D173" s="269"/>
      <c r="E173" s="305">
        <v>10.23</v>
      </c>
      <c r="F173" s="60"/>
      <c r="G173" s="68"/>
      <c r="H173" s="38"/>
      <c r="I173" s="23"/>
      <c r="J173" s="67"/>
      <c r="K173" s="68"/>
      <c r="L173" s="40">
        <v>0.85</v>
      </c>
      <c r="M173" s="23"/>
      <c r="N173" s="67"/>
      <c r="O173" s="68"/>
      <c r="P173" s="39">
        <f t="shared" ref="P173:P175" si="78">H173*L173</f>
        <v>0</v>
      </c>
      <c r="Q173" s="39">
        <f t="shared" si="75"/>
        <v>0</v>
      </c>
      <c r="R173" s="212"/>
      <c r="S173" s="33">
        <f t="shared" si="77"/>
        <v>0</v>
      </c>
    </row>
    <row r="174" spans="1:19" ht="14.25" customHeight="1" x14ac:dyDescent="0.25">
      <c r="A174" s="213"/>
      <c r="B174" s="184"/>
      <c r="C174" s="128" t="s">
        <v>88</v>
      </c>
      <c r="D174" s="128"/>
      <c r="E174" s="306"/>
      <c r="F174" s="60"/>
      <c r="G174" s="68"/>
      <c r="H174" s="38"/>
      <c r="I174" s="23"/>
      <c r="J174" s="67"/>
      <c r="K174" s="68"/>
      <c r="L174" s="40">
        <v>0.85</v>
      </c>
      <c r="M174" s="23"/>
      <c r="N174" s="67"/>
      <c r="O174" s="68"/>
      <c r="P174" s="39">
        <f t="shared" si="78"/>
        <v>0</v>
      </c>
      <c r="Q174" s="39">
        <f t="shared" si="75"/>
        <v>0</v>
      </c>
      <c r="R174" s="212"/>
      <c r="S174" s="33">
        <f t="shared" si="77"/>
        <v>0</v>
      </c>
    </row>
    <row r="175" spans="1:19" ht="14.25" customHeight="1" x14ac:dyDescent="0.25">
      <c r="A175" s="213"/>
      <c r="B175" s="184"/>
      <c r="C175" s="128" t="s">
        <v>87</v>
      </c>
      <c r="D175" s="128"/>
      <c r="E175" s="307"/>
      <c r="F175" s="60"/>
      <c r="G175" s="68"/>
      <c r="H175" s="38"/>
      <c r="I175" s="23"/>
      <c r="J175" s="67"/>
      <c r="K175" s="68"/>
      <c r="L175" s="40">
        <v>1</v>
      </c>
      <c r="M175" s="23"/>
      <c r="N175" s="67"/>
      <c r="O175" s="68"/>
      <c r="P175" s="39">
        <f t="shared" si="78"/>
        <v>0</v>
      </c>
      <c r="Q175" s="39">
        <f t="shared" si="75"/>
        <v>0</v>
      </c>
      <c r="R175" s="212"/>
      <c r="S175" s="33">
        <f t="shared" si="77"/>
        <v>0</v>
      </c>
    </row>
    <row r="176" spans="1:19" s="253" customFormat="1" ht="14.25" customHeight="1" x14ac:dyDescent="0.25">
      <c r="A176" s="231"/>
      <c r="B176" s="310" t="s">
        <v>79</v>
      </c>
      <c r="C176" s="311"/>
      <c r="D176" s="312"/>
      <c r="E176" s="121"/>
      <c r="F176" s="108"/>
      <c r="G176" s="108"/>
      <c r="H176" s="100"/>
      <c r="I176" s="21"/>
      <c r="J176" s="107"/>
      <c r="K176" s="108"/>
      <c r="L176" s="103"/>
      <c r="M176" s="21"/>
      <c r="N176" s="107"/>
      <c r="O176" s="108"/>
      <c r="P176" s="101"/>
      <c r="Q176" s="103"/>
      <c r="R176" s="232"/>
      <c r="S176" s="217"/>
    </row>
    <row r="177" spans="1:19" ht="14.25" customHeight="1" x14ac:dyDescent="0.25">
      <c r="A177" s="213"/>
      <c r="B177" s="183"/>
      <c r="C177" s="247" t="s">
        <v>37</v>
      </c>
      <c r="D177" s="185"/>
      <c r="E177" s="165" t="s">
        <v>154</v>
      </c>
      <c r="F177" s="67"/>
      <c r="G177" s="60"/>
      <c r="H177" s="38"/>
      <c r="I177" s="23"/>
      <c r="J177" s="67"/>
      <c r="K177" s="60"/>
      <c r="L177" s="68"/>
      <c r="M177" s="23"/>
      <c r="N177" s="67"/>
      <c r="O177" s="60"/>
      <c r="P177" s="60"/>
      <c r="Q177" s="68"/>
      <c r="R177" s="212"/>
      <c r="S177" s="33"/>
    </row>
    <row r="178" spans="1:19" ht="14.25" customHeight="1" x14ac:dyDescent="0.25">
      <c r="A178" s="213"/>
      <c r="B178" s="183"/>
      <c r="C178" s="247" t="s">
        <v>89</v>
      </c>
      <c r="D178" s="185"/>
      <c r="E178" s="250" t="s">
        <v>155</v>
      </c>
      <c r="F178" s="67"/>
      <c r="G178" s="60"/>
      <c r="H178" s="38"/>
      <c r="I178" s="23"/>
      <c r="J178" s="67"/>
      <c r="K178" s="60"/>
      <c r="L178" s="64"/>
      <c r="M178" s="23"/>
      <c r="N178" s="67"/>
      <c r="O178" s="60"/>
      <c r="P178" s="69"/>
      <c r="Q178" s="64"/>
      <c r="R178" s="212"/>
      <c r="S178" s="33"/>
    </row>
    <row r="179" spans="1:19" ht="14.25" customHeight="1" x14ac:dyDescent="0.25">
      <c r="A179" s="213"/>
      <c r="B179" s="183"/>
      <c r="C179" s="308" t="s">
        <v>91</v>
      </c>
      <c r="D179" s="309"/>
      <c r="E179" s="250" t="s">
        <v>143</v>
      </c>
      <c r="F179" s="67"/>
      <c r="G179" s="60"/>
      <c r="H179" s="39">
        <f>H177-H178</f>
        <v>0</v>
      </c>
      <c r="I179" s="23"/>
      <c r="J179" s="67"/>
      <c r="K179" s="60"/>
      <c r="L179" s="44">
        <v>1</v>
      </c>
      <c r="M179" s="23"/>
      <c r="N179" s="67"/>
      <c r="O179" s="60"/>
      <c r="P179" s="39">
        <f>MAX((H179-H51),0)*L179</f>
        <v>0</v>
      </c>
      <c r="Q179" s="39">
        <f>P179</f>
        <v>0</v>
      </c>
      <c r="R179" s="212"/>
      <c r="S179" s="33">
        <f>IF((ISNUMBER(P179)),1,0)</f>
        <v>1</v>
      </c>
    </row>
    <row r="180" spans="1:19" ht="14.25" customHeight="1" x14ac:dyDescent="0.25">
      <c r="A180" s="213"/>
      <c r="B180" s="183"/>
      <c r="C180" s="247" t="s">
        <v>144</v>
      </c>
      <c r="D180" s="185"/>
      <c r="E180" s="251" t="s">
        <v>145</v>
      </c>
      <c r="F180" s="67"/>
      <c r="G180" s="60"/>
      <c r="H180" s="39">
        <f>H49*0</f>
        <v>0</v>
      </c>
      <c r="I180" s="23"/>
      <c r="J180" s="67"/>
      <c r="K180" s="60"/>
      <c r="L180" s="44">
        <v>0</v>
      </c>
      <c r="M180" s="23"/>
      <c r="N180" s="67"/>
      <c r="O180" s="60"/>
      <c r="P180" s="39">
        <f>H180*L180</f>
        <v>0</v>
      </c>
      <c r="Q180" s="39">
        <f t="shared" ref="Q180" si="79">P180</f>
        <v>0</v>
      </c>
      <c r="R180" s="212"/>
      <c r="S180" s="33">
        <f>IF((ISNUMBER(H180)),1,0)</f>
        <v>1</v>
      </c>
    </row>
    <row r="181" spans="1:19" ht="14.25" customHeight="1" x14ac:dyDescent="0.25">
      <c r="A181" s="213"/>
      <c r="B181" s="241"/>
      <c r="C181" s="247" t="s">
        <v>90</v>
      </c>
      <c r="D181" s="242"/>
      <c r="E181" s="163" t="s">
        <v>148</v>
      </c>
      <c r="F181" s="60"/>
      <c r="G181" s="60"/>
      <c r="H181" s="38"/>
      <c r="I181" s="23"/>
      <c r="J181" s="67"/>
      <c r="K181" s="60"/>
      <c r="L181" s="62"/>
      <c r="M181" s="23"/>
      <c r="N181" s="67"/>
      <c r="O181" s="60"/>
      <c r="P181" s="60"/>
      <c r="Q181" s="68"/>
      <c r="R181" s="212"/>
      <c r="S181" s="33"/>
    </row>
    <row r="182" spans="1:19" ht="14.25" customHeight="1" x14ac:dyDescent="0.25">
      <c r="A182" s="213"/>
      <c r="B182" s="183"/>
      <c r="C182" s="311" t="s">
        <v>175</v>
      </c>
      <c r="D182" s="312"/>
      <c r="E182" s="121"/>
      <c r="F182" s="108"/>
      <c r="G182" s="108"/>
      <c r="H182" s="100"/>
      <c r="I182" s="23"/>
      <c r="J182" s="67"/>
      <c r="K182" s="60"/>
      <c r="L182" s="64"/>
      <c r="M182" s="23"/>
      <c r="N182" s="67"/>
      <c r="O182" s="60"/>
      <c r="P182" s="69"/>
      <c r="Q182" s="64"/>
      <c r="R182" s="212"/>
      <c r="S182" s="33"/>
    </row>
    <row r="183" spans="1:19" ht="14.25" customHeight="1" x14ac:dyDescent="0.25">
      <c r="A183" s="213"/>
      <c r="B183" s="241"/>
      <c r="C183" s="267"/>
      <c r="D183" s="247" t="s">
        <v>146</v>
      </c>
      <c r="E183" s="252" t="s">
        <v>158</v>
      </c>
      <c r="F183" s="67"/>
      <c r="G183" s="60"/>
      <c r="H183" s="38"/>
      <c r="I183" s="23"/>
      <c r="J183" s="67"/>
      <c r="K183" s="60"/>
      <c r="L183" s="44">
        <v>0.85</v>
      </c>
      <c r="M183" s="23"/>
      <c r="N183" s="67"/>
      <c r="O183" s="60"/>
      <c r="P183" s="39">
        <f>MAX((H183-H54),0)*L183</f>
        <v>0</v>
      </c>
      <c r="Q183" s="39">
        <f t="shared" ref="Q183:Q184" si="80">P183</f>
        <v>0</v>
      </c>
      <c r="R183" s="212"/>
      <c r="S183" s="33">
        <f t="shared" ref="S183:S185" si="81">IF((ISNUMBER(H183)),1,0)</f>
        <v>0</v>
      </c>
    </row>
    <row r="184" spans="1:19" ht="14.25" customHeight="1" x14ac:dyDescent="0.25">
      <c r="A184" s="213"/>
      <c r="B184" s="241"/>
      <c r="C184" s="267"/>
      <c r="D184" s="247" t="s">
        <v>147</v>
      </c>
      <c r="E184" s="252" t="s">
        <v>159</v>
      </c>
      <c r="F184" s="67"/>
      <c r="G184" s="60"/>
      <c r="H184" s="38"/>
      <c r="I184" s="23"/>
      <c r="J184" s="67"/>
      <c r="K184" s="60"/>
      <c r="L184" s="44">
        <v>1</v>
      </c>
      <c r="M184" s="23"/>
      <c r="N184" s="67"/>
      <c r="O184" s="60"/>
      <c r="P184" s="39">
        <f>MAX((H184-H55),0)*L184</f>
        <v>0</v>
      </c>
      <c r="Q184" s="39">
        <f t="shared" si="80"/>
        <v>0</v>
      </c>
      <c r="R184" s="212"/>
      <c r="S184" s="33">
        <f t="shared" si="81"/>
        <v>0</v>
      </c>
    </row>
    <row r="185" spans="1:19" ht="14.25" customHeight="1" x14ac:dyDescent="0.25">
      <c r="A185" s="213"/>
      <c r="B185" s="241"/>
      <c r="C185" s="247" t="s">
        <v>38</v>
      </c>
      <c r="D185" s="242"/>
      <c r="E185" s="162" t="s">
        <v>149</v>
      </c>
      <c r="F185" s="67"/>
      <c r="G185" s="60"/>
      <c r="H185" s="38"/>
      <c r="I185" s="23"/>
      <c r="J185" s="67"/>
      <c r="K185" s="60"/>
      <c r="L185" s="44">
        <v>0.85</v>
      </c>
      <c r="M185" s="23"/>
      <c r="N185" s="67"/>
      <c r="O185" s="60"/>
      <c r="P185" s="39">
        <f>H185*L185</f>
        <v>0</v>
      </c>
      <c r="Q185" s="39">
        <f t="shared" ref="Q185:Q186" si="82">P185</f>
        <v>0</v>
      </c>
      <c r="R185" s="212"/>
      <c r="S185" s="33">
        <f t="shared" si="81"/>
        <v>0</v>
      </c>
    </row>
    <row r="186" spans="1:19" ht="14.25" customHeight="1" x14ac:dyDescent="0.25">
      <c r="A186" s="213"/>
      <c r="B186" s="122" t="s">
        <v>214</v>
      </c>
      <c r="C186" s="269"/>
      <c r="D186" s="137"/>
      <c r="E186" s="290">
        <v>13.11</v>
      </c>
      <c r="F186" s="60"/>
      <c r="G186" s="60"/>
      <c r="H186" s="38"/>
      <c r="I186" s="23"/>
      <c r="J186" s="67"/>
      <c r="K186" s="60"/>
      <c r="L186" s="44">
        <v>0.1</v>
      </c>
      <c r="M186" s="23"/>
      <c r="N186" s="67"/>
      <c r="O186" s="60"/>
      <c r="P186" s="39">
        <f>H186*L186</f>
        <v>0</v>
      </c>
      <c r="Q186" s="39">
        <f t="shared" si="82"/>
        <v>0</v>
      </c>
      <c r="R186" s="212"/>
      <c r="S186" s="33"/>
    </row>
    <row r="187" spans="1:19" ht="14.25" customHeight="1" x14ac:dyDescent="0.25">
      <c r="A187" s="213"/>
      <c r="B187" s="122" t="s">
        <v>93</v>
      </c>
      <c r="C187" s="268"/>
      <c r="D187" s="123"/>
      <c r="E187" s="115"/>
      <c r="F187" s="254"/>
      <c r="G187" s="235"/>
      <c r="H187" s="126"/>
      <c r="I187" s="190"/>
      <c r="J187" s="115"/>
      <c r="K187" s="235"/>
      <c r="L187" s="126"/>
      <c r="M187" s="190"/>
      <c r="N187" s="115"/>
      <c r="O187" s="235"/>
      <c r="P187" s="125"/>
      <c r="Q187" s="127"/>
      <c r="R187" s="212"/>
      <c r="S187" s="33"/>
    </row>
    <row r="188" spans="1:19" ht="14.25" customHeight="1" x14ac:dyDescent="0.25">
      <c r="A188" s="213"/>
      <c r="B188" s="184"/>
      <c r="C188" s="128" t="s">
        <v>40</v>
      </c>
      <c r="D188" s="128"/>
      <c r="E188" s="119" t="s">
        <v>150</v>
      </c>
      <c r="F188" s="82"/>
      <c r="G188" s="63"/>
      <c r="H188" s="64"/>
      <c r="I188" s="190"/>
      <c r="J188" s="175">
        <v>0</v>
      </c>
      <c r="K188" s="63"/>
      <c r="L188" s="68"/>
      <c r="M188" s="190"/>
      <c r="N188" s="87">
        <f>F188*J188</f>
        <v>0</v>
      </c>
      <c r="O188" s="63"/>
      <c r="P188" s="64"/>
      <c r="Q188" s="39">
        <f>N188</f>
        <v>0</v>
      </c>
      <c r="R188" s="212"/>
      <c r="S188" s="33">
        <f>IF(ISNUMBER(F188),1,0)</f>
        <v>0</v>
      </c>
    </row>
    <row r="189" spans="1:19" ht="14.25" customHeight="1" x14ac:dyDescent="0.25">
      <c r="A189" s="213"/>
      <c r="B189" s="184"/>
      <c r="C189" s="128" t="s">
        <v>78</v>
      </c>
      <c r="D189" s="128"/>
      <c r="E189" s="179">
        <v>12</v>
      </c>
      <c r="F189" s="52">
        <f>IF(ISNUMBER(F217),F217,"")</f>
        <v>0</v>
      </c>
      <c r="G189" s="52">
        <f>IF(ISNUMBER(G217),G217,"")</f>
        <v>0</v>
      </c>
      <c r="H189" s="52">
        <f>IF(ISNUMBER(H217),H217,"")</f>
        <v>0</v>
      </c>
      <c r="I189" s="23"/>
      <c r="J189" s="44">
        <v>0</v>
      </c>
      <c r="K189" s="44">
        <v>0</v>
      </c>
      <c r="L189" s="44">
        <v>0</v>
      </c>
      <c r="M189" s="23"/>
      <c r="N189" s="87">
        <f>F189*J189</f>
        <v>0</v>
      </c>
      <c r="O189" s="39">
        <f>G189*K189</f>
        <v>0</v>
      </c>
      <c r="P189" s="94">
        <f>H189*L189</f>
        <v>0</v>
      </c>
      <c r="Q189" s="84">
        <f>SUM(N189:P189)</f>
        <v>0</v>
      </c>
      <c r="R189" s="212"/>
      <c r="S189" s="33">
        <f>IF(AND(ISNUMBER(F189),ISNUMBER(G189),ISNUMBER(H189),F189=F56,G189=G56,H189=H56),1,0)</f>
        <v>1</v>
      </c>
    </row>
    <row r="190" spans="1:19" ht="14.25" customHeight="1" x14ac:dyDescent="0.25">
      <c r="A190" s="213"/>
      <c r="B190" s="184"/>
      <c r="C190" s="128" t="s">
        <v>98</v>
      </c>
      <c r="D190" s="128"/>
      <c r="E190" s="316" t="s">
        <v>151</v>
      </c>
      <c r="F190" s="79"/>
      <c r="G190" s="79"/>
      <c r="H190" s="79"/>
      <c r="I190" s="23"/>
      <c r="J190" s="44">
        <v>1</v>
      </c>
      <c r="K190" s="44">
        <v>1</v>
      </c>
      <c r="L190" s="44">
        <v>1</v>
      </c>
      <c r="M190" s="23"/>
      <c r="N190" s="87">
        <f t="shared" ref="N190:P192" si="83">F190*J190</f>
        <v>0</v>
      </c>
      <c r="O190" s="39">
        <f t="shared" si="83"/>
        <v>0</v>
      </c>
      <c r="P190" s="94">
        <f>H190*L190</f>
        <v>0</v>
      </c>
      <c r="Q190" s="84">
        <f>SUM(N190:P190)</f>
        <v>0</v>
      </c>
      <c r="R190" s="212"/>
      <c r="S190" s="33">
        <f t="shared" ref="S190:S192" si="84">IF(AND(ISNUMBER(F190),ISNUMBER(G190),ISNUMBER(H190)),1,0)</f>
        <v>0</v>
      </c>
    </row>
    <row r="191" spans="1:19" ht="14.25" customHeight="1" x14ac:dyDescent="0.25">
      <c r="A191" s="213"/>
      <c r="B191" s="184"/>
      <c r="C191" s="128" t="s">
        <v>39</v>
      </c>
      <c r="D191" s="128"/>
      <c r="E191" s="317"/>
      <c r="F191" s="79"/>
      <c r="G191" s="79"/>
      <c r="H191" s="79"/>
      <c r="I191" s="23"/>
      <c r="J191" s="102">
        <v>1</v>
      </c>
      <c r="K191" s="102">
        <v>1</v>
      </c>
      <c r="L191" s="44">
        <v>1</v>
      </c>
      <c r="M191" s="23"/>
      <c r="N191" s="87">
        <f t="shared" si="83"/>
        <v>0</v>
      </c>
      <c r="O191" s="39">
        <f t="shared" si="83"/>
        <v>0</v>
      </c>
      <c r="P191" s="94">
        <f t="shared" si="83"/>
        <v>0</v>
      </c>
      <c r="Q191" s="84">
        <f>SUM(N191:P191)</f>
        <v>0</v>
      </c>
      <c r="R191" s="212"/>
      <c r="S191" s="33">
        <f t="shared" si="84"/>
        <v>0</v>
      </c>
    </row>
    <row r="192" spans="1:19" ht="25.5" customHeight="1" x14ac:dyDescent="0.25">
      <c r="A192" s="213"/>
      <c r="B192" s="184"/>
      <c r="C192" s="308" t="s">
        <v>104</v>
      </c>
      <c r="D192" s="309"/>
      <c r="E192" s="318"/>
      <c r="F192" s="38"/>
      <c r="G192" s="38"/>
      <c r="H192" s="38"/>
      <c r="I192" s="23"/>
      <c r="J192" s="44">
        <v>1</v>
      </c>
      <c r="K192" s="44">
        <v>1</v>
      </c>
      <c r="L192" s="272">
        <v>1</v>
      </c>
      <c r="M192" s="23"/>
      <c r="N192" s="87">
        <f t="shared" si="83"/>
        <v>0</v>
      </c>
      <c r="O192" s="39">
        <f t="shared" si="83"/>
        <v>0</v>
      </c>
      <c r="P192" s="87">
        <f t="shared" si="83"/>
        <v>0</v>
      </c>
      <c r="Q192" s="39">
        <f>SUM(N192:P192)</f>
        <v>0</v>
      </c>
      <c r="R192" s="212"/>
      <c r="S192" s="33">
        <f t="shared" si="84"/>
        <v>0</v>
      </c>
    </row>
    <row r="193" spans="1:19" ht="14.25" customHeight="1" x14ac:dyDescent="0.25">
      <c r="A193" s="213"/>
      <c r="B193" s="310" t="s">
        <v>170</v>
      </c>
      <c r="C193" s="311"/>
      <c r="D193" s="312"/>
      <c r="E193" s="179">
        <v>10.8</v>
      </c>
      <c r="F193" s="72"/>
      <c r="G193" s="73"/>
      <c r="H193" s="64"/>
      <c r="I193" s="34"/>
      <c r="J193" s="72"/>
      <c r="K193" s="73"/>
      <c r="L193" s="54"/>
      <c r="M193" s="27"/>
      <c r="N193" s="115"/>
      <c r="O193" s="124"/>
      <c r="P193" s="124"/>
      <c r="Q193" s="38"/>
      <c r="R193" s="212"/>
      <c r="S193" s="33">
        <f>IF((ISNUMBER(Q193)),1,0)</f>
        <v>0</v>
      </c>
    </row>
    <row r="194" spans="1:19" ht="26.25" x14ac:dyDescent="0.25">
      <c r="A194" s="216" t="s">
        <v>53</v>
      </c>
      <c r="B194" s="24"/>
      <c r="C194" s="24"/>
      <c r="D194" s="24"/>
      <c r="E194" s="166"/>
      <c r="F194" s="25"/>
      <c r="G194" s="26"/>
      <c r="H194" s="23"/>
      <c r="I194" s="23"/>
      <c r="J194" s="23"/>
      <c r="K194" s="23"/>
      <c r="L194" s="23"/>
      <c r="M194" s="23"/>
      <c r="N194" s="23"/>
      <c r="O194" s="23"/>
      <c r="P194" s="23"/>
      <c r="Q194" s="23"/>
      <c r="R194" s="212"/>
      <c r="S194" s="33"/>
    </row>
    <row r="195" spans="1:19" x14ac:dyDescent="0.25">
      <c r="A195" s="213"/>
      <c r="B195" s="23"/>
      <c r="C195" s="23"/>
      <c r="D195" s="23"/>
      <c r="E195" s="167"/>
      <c r="F195" s="23"/>
      <c r="G195" s="23"/>
      <c r="H195" s="23"/>
      <c r="I195" s="23"/>
      <c r="J195" s="23"/>
      <c r="K195" s="23"/>
      <c r="L195" s="23"/>
      <c r="M195" s="23"/>
      <c r="N195" s="23"/>
      <c r="O195" s="23"/>
      <c r="P195" s="23"/>
      <c r="Q195" s="23"/>
      <c r="R195" s="212"/>
      <c r="S195" s="33"/>
    </row>
    <row r="196" spans="1:19" ht="25.5" x14ac:dyDescent="0.2">
      <c r="A196" s="213"/>
      <c r="B196" s="23"/>
      <c r="C196" s="23"/>
      <c r="D196" s="27"/>
      <c r="E196" s="168" t="s">
        <v>80</v>
      </c>
      <c r="F196" s="42" t="s">
        <v>1</v>
      </c>
      <c r="G196" s="23"/>
      <c r="H196" s="23"/>
      <c r="I196" s="23"/>
      <c r="J196" s="42" t="s">
        <v>41</v>
      </c>
      <c r="K196" s="23"/>
      <c r="L196" s="23"/>
      <c r="M196" s="23"/>
      <c r="N196" s="354"/>
      <c r="O196" s="354"/>
      <c r="P196" s="354"/>
      <c r="Q196" s="42" t="s">
        <v>42</v>
      </c>
      <c r="R196" s="212"/>
      <c r="S196" s="33"/>
    </row>
    <row r="197" spans="1:19" x14ac:dyDescent="0.25">
      <c r="A197" s="213"/>
      <c r="B197" s="319" t="s">
        <v>92</v>
      </c>
      <c r="C197" s="320"/>
      <c r="D197" s="321"/>
      <c r="E197" s="322">
        <v>10.220000000000001</v>
      </c>
      <c r="F197" s="38"/>
      <c r="G197" s="23"/>
      <c r="H197" s="23"/>
      <c r="I197" s="23"/>
      <c r="J197" s="40">
        <v>0.05</v>
      </c>
      <c r="K197" s="23"/>
      <c r="L197" s="23"/>
      <c r="M197" s="23"/>
      <c r="N197" s="28"/>
      <c r="O197" s="28"/>
      <c r="P197" s="136"/>
      <c r="Q197" s="39">
        <f>F197*J197</f>
        <v>0</v>
      </c>
      <c r="R197" s="212"/>
      <c r="S197" s="33">
        <f t="shared" ref="S197:S203" si="85">IF((ISNUMBER(F197)),1,0)</f>
        <v>0</v>
      </c>
    </row>
    <row r="198" spans="1:19" x14ac:dyDescent="0.25">
      <c r="A198" s="213"/>
      <c r="B198" s="319" t="s">
        <v>106</v>
      </c>
      <c r="C198" s="320"/>
      <c r="D198" s="321"/>
      <c r="E198" s="323"/>
      <c r="F198" s="38"/>
      <c r="G198" s="23"/>
      <c r="H198" s="23"/>
      <c r="I198" s="23"/>
      <c r="J198" s="40">
        <v>0</v>
      </c>
      <c r="K198" s="23"/>
      <c r="L198" s="23"/>
      <c r="M198" s="23"/>
      <c r="N198" s="28"/>
      <c r="O198" s="28"/>
      <c r="P198" s="136"/>
      <c r="Q198" s="39">
        <f>F198*J198</f>
        <v>0</v>
      </c>
      <c r="R198" s="212"/>
      <c r="S198" s="33">
        <f>IF((ISNUMBER(F198)),1,0)</f>
        <v>0</v>
      </c>
    </row>
    <row r="199" spans="1:19" x14ac:dyDescent="0.25">
      <c r="A199" s="213"/>
      <c r="B199" s="319" t="s">
        <v>105</v>
      </c>
      <c r="C199" s="320"/>
      <c r="D199" s="321"/>
      <c r="E199" s="323"/>
      <c r="F199" s="38"/>
      <c r="G199" s="23"/>
      <c r="H199" s="23"/>
      <c r="I199" s="23"/>
      <c r="J199" s="40">
        <v>0</v>
      </c>
      <c r="K199" s="23"/>
      <c r="L199" s="23"/>
      <c r="M199" s="23"/>
      <c r="N199" s="28"/>
      <c r="O199" s="28"/>
      <c r="P199" s="136"/>
      <c r="Q199" s="39">
        <f t="shared" ref="Q199:Q202" si="86">F199*J199</f>
        <v>0</v>
      </c>
      <c r="R199" s="212"/>
      <c r="S199" s="33">
        <f t="shared" si="85"/>
        <v>0</v>
      </c>
    </row>
    <row r="200" spans="1:19" x14ac:dyDescent="0.25">
      <c r="A200" s="213"/>
      <c r="B200" s="319" t="s">
        <v>43</v>
      </c>
      <c r="C200" s="320"/>
      <c r="D200" s="321"/>
      <c r="E200" s="323"/>
      <c r="F200" s="38"/>
      <c r="G200" s="23"/>
      <c r="H200" s="23"/>
      <c r="I200" s="23"/>
      <c r="J200" s="40">
        <v>0</v>
      </c>
      <c r="K200" s="23"/>
      <c r="L200" s="23"/>
      <c r="M200" s="23"/>
      <c r="N200" s="28"/>
      <c r="O200" s="28"/>
      <c r="P200" s="136"/>
      <c r="Q200" s="39">
        <f t="shared" si="86"/>
        <v>0</v>
      </c>
      <c r="R200" s="212"/>
      <c r="S200" s="33">
        <f t="shared" si="85"/>
        <v>0</v>
      </c>
    </row>
    <row r="201" spans="1:19" x14ac:dyDescent="0.25">
      <c r="A201" s="213"/>
      <c r="B201" s="368" t="s">
        <v>99</v>
      </c>
      <c r="C201" s="369"/>
      <c r="D201" s="370"/>
      <c r="E201" s="323"/>
      <c r="F201" s="38"/>
      <c r="G201" s="23"/>
      <c r="H201" s="23"/>
      <c r="I201" s="23"/>
      <c r="J201" s="40">
        <v>0</v>
      </c>
      <c r="K201" s="23"/>
      <c r="L201" s="23"/>
      <c r="M201" s="23"/>
      <c r="N201" s="28"/>
      <c r="O201" s="28"/>
      <c r="P201" s="136"/>
      <c r="Q201" s="39">
        <f t="shared" si="86"/>
        <v>0</v>
      </c>
      <c r="R201" s="212"/>
      <c r="S201" s="33">
        <f t="shared" si="85"/>
        <v>0</v>
      </c>
    </row>
    <row r="202" spans="1:19" x14ac:dyDescent="0.25">
      <c r="A202" s="213"/>
      <c r="B202" s="368" t="s">
        <v>44</v>
      </c>
      <c r="C202" s="369"/>
      <c r="D202" s="370"/>
      <c r="E202" s="323"/>
      <c r="F202" s="38"/>
      <c r="G202" s="23"/>
      <c r="H202" s="23"/>
      <c r="I202" s="23"/>
      <c r="J202" s="40">
        <v>0</v>
      </c>
      <c r="K202" s="23"/>
      <c r="L202" s="23"/>
      <c r="M202" s="23"/>
      <c r="N202" s="28"/>
      <c r="O202" s="28"/>
      <c r="P202" s="136"/>
      <c r="Q202" s="39">
        <f t="shared" si="86"/>
        <v>0</v>
      </c>
      <c r="R202" s="212"/>
      <c r="S202" s="33">
        <f t="shared" si="85"/>
        <v>0</v>
      </c>
    </row>
    <row r="203" spans="1:19" x14ac:dyDescent="0.25">
      <c r="A203" s="213"/>
      <c r="B203" s="368" t="s">
        <v>45</v>
      </c>
      <c r="C203" s="369"/>
      <c r="D203" s="370"/>
      <c r="E203" s="324"/>
      <c r="F203" s="38"/>
      <c r="G203" s="23"/>
      <c r="H203" s="23"/>
      <c r="I203" s="23"/>
      <c r="J203" s="40">
        <v>0</v>
      </c>
      <c r="K203" s="23"/>
      <c r="L203" s="23"/>
      <c r="M203" s="23"/>
      <c r="N203" s="28"/>
      <c r="O203" s="28"/>
      <c r="P203" s="136"/>
      <c r="Q203" s="39">
        <f>F203*J203</f>
        <v>0</v>
      </c>
      <c r="R203" s="212"/>
      <c r="S203" s="33">
        <f t="shared" si="85"/>
        <v>0</v>
      </c>
    </row>
    <row r="204" spans="1:19" x14ac:dyDescent="0.25">
      <c r="A204" s="213"/>
      <c r="B204" s="273"/>
      <c r="C204" s="273"/>
      <c r="D204" s="273"/>
      <c r="E204" s="274"/>
      <c r="F204" s="141"/>
      <c r="G204" s="23"/>
      <c r="H204" s="23"/>
      <c r="I204" s="23"/>
      <c r="J204" s="275"/>
      <c r="K204" s="23"/>
      <c r="L204" s="23"/>
      <c r="M204" s="23"/>
      <c r="N204" s="28"/>
      <c r="O204" s="28"/>
      <c r="P204" s="28"/>
      <c r="Q204" s="96"/>
      <c r="R204" s="212"/>
      <c r="S204" s="33"/>
    </row>
    <row r="205" spans="1:19" ht="14.25" customHeight="1" x14ac:dyDescent="0.25">
      <c r="A205" s="201"/>
      <c r="B205" s="273"/>
      <c r="C205" s="273"/>
      <c r="D205" s="273"/>
      <c r="E205" s="28"/>
      <c r="F205" s="141"/>
      <c r="G205" s="23"/>
      <c r="H205" s="23"/>
      <c r="I205" s="23"/>
      <c r="J205" s="276"/>
      <c r="K205" s="23"/>
      <c r="L205" s="23"/>
      <c r="M205" s="23"/>
      <c r="N205" s="328" t="s">
        <v>35</v>
      </c>
      <c r="O205" s="329"/>
      <c r="P205" s="330"/>
      <c r="Q205" s="41">
        <f>SUM(Q65:Q203)</f>
        <v>0</v>
      </c>
      <c r="R205" s="212"/>
      <c r="S205" s="33"/>
    </row>
    <row r="206" spans="1:19" x14ac:dyDescent="0.25">
      <c r="A206" s="201"/>
      <c r="B206" s="23"/>
      <c r="C206" s="23"/>
      <c r="D206" s="28"/>
      <c r="E206" s="28"/>
      <c r="F206" s="28"/>
      <c r="G206" s="23"/>
      <c r="H206" s="23"/>
      <c r="I206" s="23"/>
      <c r="J206" s="28"/>
      <c r="K206" s="23"/>
      <c r="L206" s="23"/>
      <c r="M206" s="23"/>
      <c r="N206" s="29"/>
      <c r="O206" s="29"/>
      <c r="P206" s="29"/>
      <c r="Q206" s="30"/>
      <c r="R206" s="212"/>
      <c r="S206" s="33"/>
    </row>
    <row r="207" spans="1:19" ht="15.75" x14ac:dyDescent="0.25">
      <c r="A207" s="221" t="s">
        <v>46</v>
      </c>
      <c r="B207" s="36"/>
      <c r="C207" s="36"/>
      <c r="D207" s="20"/>
      <c r="E207" s="132"/>
      <c r="F207" s="20"/>
      <c r="G207" s="20"/>
      <c r="H207" s="20"/>
      <c r="I207" s="20"/>
      <c r="J207" s="20"/>
      <c r="K207" s="20"/>
      <c r="L207" s="20"/>
      <c r="M207" s="106"/>
      <c r="N207" s="106"/>
      <c r="O207" s="106"/>
      <c r="P207" s="106"/>
      <c r="Q207" s="106"/>
      <c r="R207" s="215"/>
      <c r="S207" s="33"/>
    </row>
    <row r="208" spans="1:19" x14ac:dyDescent="0.25">
      <c r="A208" s="201"/>
      <c r="B208" s="23"/>
      <c r="C208" s="23"/>
      <c r="D208" s="23"/>
      <c r="E208" s="190"/>
      <c r="F208" s="23"/>
      <c r="G208" s="23"/>
      <c r="H208" s="23"/>
      <c r="I208" s="23"/>
      <c r="J208" s="23"/>
      <c r="K208" s="23"/>
      <c r="L208" s="23"/>
      <c r="M208" s="23"/>
      <c r="N208" s="23"/>
      <c r="O208" s="23"/>
      <c r="P208" s="23"/>
      <c r="Q208" s="23"/>
      <c r="R208" s="212"/>
      <c r="S208" s="33"/>
    </row>
    <row r="209" spans="1:19" x14ac:dyDescent="0.25">
      <c r="A209" s="201"/>
      <c r="B209" s="23"/>
      <c r="C209" s="23"/>
      <c r="D209" s="23"/>
      <c r="E209" s="190"/>
      <c r="F209" s="23"/>
      <c r="G209" s="23"/>
      <c r="H209" s="23"/>
      <c r="I209" s="23"/>
      <c r="J209" s="23"/>
      <c r="K209" s="23"/>
      <c r="L209" s="23"/>
      <c r="M209" s="23"/>
      <c r="N209" s="325" t="s">
        <v>47</v>
      </c>
      <c r="O209" s="326"/>
      <c r="P209" s="327"/>
      <c r="Q209" s="43">
        <f>IF(AND(Q58&gt;0,Q205&gt;0),Q58/Q205,0)</f>
        <v>0</v>
      </c>
      <c r="R209" s="212"/>
      <c r="S209" s="33"/>
    </row>
    <row r="210" spans="1:19" x14ac:dyDescent="0.25">
      <c r="A210" s="228"/>
      <c r="B210" s="27"/>
      <c r="C210" s="27"/>
      <c r="D210" s="27"/>
      <c r="E210" s="191"/>
      <c r="F210" s="27"/>
      <c r="G210" s="27"/>
      <c r="H210" s="27"/>
      <c r="I210" s="27"/>
      <c r="J210" s="27"/>
      <c r="K210" s="27"/>
      <c r="L210" s="27"/>
      <c r="M210" s="27"/>
      <c r="N210" s="45"/>
      <c r="O210" s="45"/>
      <c r="P210" s="45"/>
      <c r="Q210" s="46"/>
      <c r="R210" s="214"/>
      <c r="S210" s="33"/>
    </row>
    <row r="211" spans="1:19" x14ac:dyDescent="0.25">
      <c r="A211" s="201"/>
      <c r="B211" s="23"/>
      <c r="C211" s="23"/>
      <c r="D211" s="23"/>
      <c r="E211" s="190"/>
      <c r="F211" s="23"/>
      <c r="G211" s="23"/>
      <c r="H211" s="23"/>
      <c r="I211" s="23"/>
      <c r="J211" s="23"/>
      <c r="K211" s="23"/>
      <c r="L211" s="23"/>
      <c r="M211" s="23"/>
      <c r="N211" s="29"/>
      <c r="O211" s="29"/>
      <c r="P211" s="29"/>
      <c r="Q211" s="32"/>
      <c r="R211" s="212"/>
      <c r="S211" s="33"/>
    </row>
    <row r="212" spans="1:19" ht="15.75" x14ac:dyDescent="0.25">
      <c r="A212" s="174" t="s">
        <v>77</v>
      </c>
      <c r="B212" s="174"/>
      <c r="C212" s="174"/>
      <c r="D212" s="131"/>
      <c r="E212" s="196"/>
      <c r="F212" s="197"/>
      <c r="G212" s="197"/>
      <c r="H212" s="197"/>
      <c r="I212" s="197"/>
      <c r="J212" s="197"/>
      <c r="K212" s="197"/>
      <c r="L212" s="197"/>
      <c r="M212" s="132"/>
      <c r="N212" s="200"/>
      <c r="O212" s="200"/>
      <c r="P212" s="200"/>
      <c r="Q212" s="199"/>
      <c r="R212" s="198"/>
      <c r="S212" s="57"/>
    </row>
    <row r="213" spans="1:19" ht="15.75" x14ac:dyDescent="0.25">
      <c r="A213" s="208"/>
      <c r="B213" s="109"/>
      <c r="C213" s="109"/>
      <c r="D213" s="110"/>
      <c r="E213" s="111"/>
      <c r="F213" s="111"/>
      <c r="G213" s="111"/>
      <c r="H213" s="111"/>
      <c r="I213" s="111"/>
      <c r="J213" s="111"/>
      <c r="K213" s="111"/>
      <c r="L213" s="111"/>
      <c r="M213" s="190"/>
      <c r="N213" s="135"/>
      <c r="O213" s="135"/>
      <c r="P213" s="135"/>
      <c r="Q213" s="133"/>
      <c r="R213" s="233"/>
      <c r="S213" s="190"/>
    </row>
    <row r="214" spans="1:19" ht="16.5" customHeight="1" x14ac:dyDescent="0.25">
      <c r="A214" s="207"/>
      <c r="B214" s="334"/>
      <c r="C214" s="334"/>
      <c r="D214" s="335"/>
      <c r="E214" s="300" t="s">
        <v>80</v>
      </c>
      <c r="F214" s="301" t="s">
        <v>50</v>
      </c>
      <c r="G214" s="301"/>
      <c r="H214" s="301"/>
      <c r="I214" s="205"/>
      <c r="J214" s="301" t="s">
        <v>49</v>
      </c>
      <c r="K214" s="301"/>
      <c r="L214" s="301"/>
      <c r="M214" s="193"/>
      <c r="N214" s="29"/>
      <c r="O214" s="29"/>
      <c r="P214" s="29"/>
      <c r="Q214" s="32"/>
      <c r="R214" s="210"/>
      <c r="S214" s="140"/>
    </row>
    <row r="215" spans="1:19" ht="16.5" customHeight="1" x14ac:dyDescent="0.25">
      <c r="A215" s="207"/>
      <c r="B215" s="334"/>
      <c r="C215" s="334"/>
      <c r="D215" s="335"/>
      <c r="E215" s="300"/>
      <c r="F215" s="302" t="s">
        <v>1</v>
      </c>
      <c r="G215" s="302"/>
      <c r="H215" s="302"/>
      <c r="I215" s="205"/>
      <c r="J215" s="302" t="s">
        <v>1</v>
      </c>
      <c r="K215" s="302"/>
      <c r="L215" s="302"/>
      <c r="M215" s="193"/>
      <c r="N215" s="29"/>
      <c r="O215" s="29"/>
      <c r="P215" s="29"/>
      <c r="Q215" s="32"/>
      <c r="R215" s="210"/>
      <c r="S215" s="92"/>
    </row>
    <row r="216" spans="1:19" ht="16.5" customHeight="1" x14ac:dyDescent="0.2">
      <c r="A216" s="207"/>
      <c r="B216" s="336"/>
      <c r="C216" s="336"/>
      <c r="D216" s="337"/>
      <c r="E216" s="300"/>
      <c r="F216" s="138" t="s">
        <v>20</v>
      </c>
      <c r="G216" s="139" t="s">
        <v>21</v>
      </c>
      <c r="H216" s="139" t="s">
        <v>22</v>
      </c>
      <c r="I216" s="205"/>
      <c r="J216" s="138" t="s">
        <v>20</v>
      </c>
      <c r="K216" s="139" t="s">
        <v>21</v>
      </c>
      <c r="L216" s="139" t="s">
        <v>22</v>
      </c>
      <c r="M216" s="193"/>
      <c r="N216" s="29"/>
      <c r="O216" s="29"/>
      <c r="P216" s="29"/>
      <c r="Q216" s="32"/>
      <c r="R216" s="210"/>
      <c r="S216" s="57"/>
    </row>
    <row r="217" spans="1:19" x14ac:dyDescent="0.25">
      <c r="A217" s="209"/>
      <c r="B217" s="338" t="s">
        <v>51</v>
      </c>
      <c r="C217" s="339"/>
      <c r="D217" s="340"/>
      <c r="E217" s="151">
        <v>12</v>
      </c>
      <c r="F217" s="134">
        <f>SUM(F218:F220)</f>
        <v>0</v>
      </c>
      <c r="G217" s="134">
        <f>SUM(G218:G220)</f>
        <v>0</v>
      </c>
      <c r="H217" s="134">
        <f>SUM(H218:H220)</f>
        <v>0</v>
      </c>
      <c r="I217" s="205"/>
      <c r="J217" s="134">
        <f>SUM(J218:J220)</f>
        <v>0</v>
      </c>
      <c r="K217" s="134">
        <f>SUM(K218:K220)</f>
        <v>0</v>
      </c>
      <c r="L217" s="134">
        <f>SUM(L218:L220)</f>
        <v>0</v>
      </c>
      <c r="M217" s="193"/>
      <c r="N217" s="29"/>
      <c r="O217" s="29"/>
      <c r="P217" s="29"/>
      <c r="Q217" s="32"/>
      <c r="R217" s="210"/>
      <c r="S217" s="140"/>
    </row>
    <row r="218" spans="1:19" x14ac:dyDescent="0.25">
      <c r="A218" s="209"/>
      <c r="B218" s="297" t="s">
        <v>95</v>
      </c>
      <c r="C218" s="298"/>
      <c r="D218" s="299"/>
      <c r="E218" s="90"/>
      <c r="F218" s="129"/>
      <c r="G218" s="129"/>
      <c r="H218" s="129"/>
      <c r="I218" s="205"/>
      <c r="J218" s="129"/>
      <c r="K218" s="129"/>
      <c r="L218" s="129"/>
      <c r="M218" s="193"/>
      <c r="N218" s="29"/>
      <c r="O218" s="29"/>
      <c r="P218" s="29"/>
      <c r="Q218" s="32"/>
      <c r="R218" s="210"/>
      <c r="S218" s="140"/>
    </row>
    <row r="219" spans="1:19" x14ac:dyDescent="0.25">
      <c r="A219" s="209"/>
      <c r="B219" s="297" t="s">
        <v>94</v>
      </c>
      <c r="C219" s="298"/>
      <c r="D219" s="299"/>
      <c r="E219" s="91"/>
      <c r="F219" s="129"/>
      <c r="G219" s="129"/>
      <c r="H219" s="129"/>
      <c r="I219" s="205"/>
      <c r="J219" s="129"/>
      <c r="K219" s="129"/>
      <c r="L219" s="129"/>
      <c r="M219" s="190"/>
      <c r="N219" s="29"/>
      <c r="O219" s="29"/>
      <c r="P219" s="29"/>
      <c r="Q219" s="32"/>
      <c r="R219" s="210"/>
      <c r="S219" s="140"/>
    </row>
    <row r="220" spans="1:19" x14ac:dyDescent="0.25">
      <c r="A220" s="209"/>
      <c r="B220" s="297"/>
      <c r="C220" s="298"/>
      <c r="D220" s="299"/>
      <c r="E220" s="75"/>
      <c r="F220" s="129"/>
      <c r="G220" s="129"/>
      <c r="H220" s="129"/>
      <c r="I220" s="205"/>
      <c r="J220" s="129"/>
      <c r="K220" s="129"/>
      <c r="L220" s="129"/>
      <c r="M220" s="193"/>
      <c r="N220" s="29"/>
      <c r="O220" s="29"/>
      <c r="P220" s="29"/>
      <c r="Q220" s="32"/>
      <c r="R220" s="210"/>
      <c r="S220" s="140"/>
    </row>
    <row r="221" spans="1:19" x14ac:dyDescent="0.25">
      <c r="A221" s="176"/>
      <c r="B221" s="204"/>
      <c r="C221" s="204"/>
      <c r="D221" s="204"/>
      <c r="E221" s="204"/>
      <c r="F221" s="204"/>
      <c r="G221" s="204"/>
      <c r="H221" s="204"/>
      <c r="I221" s="206"/>
      <c r="J221" s="204"/>
      <c r="K221" s="204"/>
      <c r="L221" s="204"/>
      <c r="M221" s="202"/>
      <c r="N221" s="203"/>
      <c r="O221" s="203"/>
      <c r="P221" s="203"/>
      <c r="Q221" s="234"/>
      <c r="R221" s="112"/>
      <c r="S221" s="140"/>
    </row>
  </sheetData>
  <sheetProtection algorithmName="SHA-512" hashValue="5u+3CbyKnsbi++wNOo3VWyEH/niYPGs+LCGLRNTKdKwVdO99TQIOm0cpayScVl1Pb1Is09x5aZWCbGFp4M7SFg==" saltValue="iwdZBlJHZPXreD4c6YvyBg==" spinCount="100000" sheet="1" insertRows="0"/>
  <mergeCells count="104">
    <mergeCell ref="B124:D124"/>
    <mergeCell ref="E116:E118"/>
    <mergeCell ref="E111:E113"/>
    <mergeCell ref="B109:D109"/>
    <mergeCell ref="E81:E83"/>
    <mergeCell ref="B84:D84"/>
    <mergeCell ref="E86:E88"/>
    <mergeCell ref="E76:E78"/>
    <mergeCell ref="E101:E103"/>
    <mergeCell ref="B104:D104"/>
    <mergeCell ref="B119:D119"/>
    <mergeCell ref="E121:E123"/>
    <mergeCell ref="B6:D6"/>
    <mergeCell ref="J4:L4"/>
    <mergeCell ref="C14:D14"/>
    <mergeCell ref="C52:D52"/>
    <mergeCell ref="B8:D8"/>
    <mergeCell ref="E17:E18"/>
    <mergeCell ref="E21:E23"/>
    <mergeCell ref="B203:D203"/>
    <mergeCell ref="E153:E155"/>
    <mergeCell ref="B156:D156"/>
    <mergeCell ref="E158:E160"/>
    <mergeCell ref="B161:D161"/>
    <mergeCell ref="E163:E165"/>
    <mergeCell ref="B199:D199"/>
    <mergeCell ref="B166:D166"/>
    <mergeCell ref="C135:D135"/>
    <mergeCell ref="B197:D197"/>
    <mergeCell ref="B198:D198"/>
    <mergeCell ref="B201:D201"/>
    <mergeCell ref="B202:D202"/>
    <mergeCell ref="E25:E26"/>
    <mergeCell ref="E29:E31"/>
    <mergeCell ref="E37:E39"/>
    <mergeCell ref="E45:E47"/>
    <mergeCell ref="A1:E1"/>
    <mergeCell ref="E67:E68"/>
    <mergeCell ref="B65:D65"/>
    <mergeCell ref="B66:D66"/>
    <mergeCell ref="B69:D69"/>
    <mergeCell ref="B114:D114"/>
    <mergeCell ref="B140:D140"/>
    <mergeCell ref="B79:D79"/>
    <mergeCell ref="N196:P196"/>
    <mergeCell ref="B16:D16"/>
    <mergeCell ref="B48:D48"/>
    <mergeCell ref="C130:D130"/>
    <mergeCell ref="C125:D125"/>
    <mergeCell ref="E143:E145"/>
    <mergeCell ref="E148:E150"/>
    <mergeCell ref="C141:D141"/>
    <mergeCell ref="N4:Q4"/>
    <mergeCell ref="D4:D5"/>
    <mergeCell ref="D63:D64"/>
    <mergeCell ref="J63:L63"/>
    <mergeCell ref="N63:Q63"/>
    <mergeCell ref="E4:E5"/>
    <mergeCell ref="E63:E64"/>
    <mergeCell ref="F4:H4"/>
    <mergeCell ref="N209:P209"/>
    <mergeCell ref="N58:P58"/>
    <mergeCell ref="B7:D7"/>
    <mergeCell ref="B214:D216"/>
    <mergeCell ref="B218:D218"/>
    <mergeCell ref="B217:D217"/>
    <mergeCell ref="J214:L214"/>
    <mergeCell ref="J215:L215"/>
    <mergeCell ref="B94:D94"/>
    <mergeCell ref="B54:D54"/>
    <mergeCell ref="B58:D58"/>
    <mergeCell ref="B24:D24"/>
    <mergeCell ref="B32:D32"/>
    <mergeCell ref="B40:D40"/>
    <mergeCell ref="E71:E73"/>
    <mergeCell ref="B99:D99"/>
    <mergeCell ref="N205:P205"/>
    <mergeCell ref="F63:H63"/>
    <mergeCell ref="E91:E93"/>
    <mergeCell ref="B89:D89"/>
    <mergeCell ref="E96:E98"/>
    <mergeCell ref="E127:E129"/>
    <mergeCell ref="B74:D74"/>
    <mergeCell ref="E106:E108"/>
    <mergeCell ref="B219:D219"/>
    <mergeCell ref="B220:D220"/>
    <mergeCell ref="E214:E216"/>
    <mergeCell ref="F214:H214"/>
    <mergeCell ref="F215:H215"/>
    <mergeCell ref="C146:D146"/>
    <mergeCell ref="E137:E139"/>
    <mergeCell ref="E132:E134"/>
    <mergeCell ref="C192:D192"/>
    <mergeCell ref="B193:D193"/>
    <mergeCell ref="C151:D151"/>
    <mergeCell ref="C179:D179"/>
    <mergeCell ref="E173:E175"/>
    <mergeCell ref="B176:D176"/>
    <mergeCell ref="E168:E170"/>
    <mergeCell ref="B171:D171"/>
    <mergeCell ref="C182:D182"/>
    <mergeCell ref="E190:E192"/>
    <mergeCell ref="B200:D200"/>
    <mergeCell ref="E197:E203"/>
  </mergeCells>
  <printOptions horizontalCentered="1" headings="1"/>
  <pageMargins left="0.59055118110236227" right="0.59055118110236227" top="0.98425196850393704" bottom="0.98425196850393704" header="0.51181102362204722" footer="0.51181102362204722"/>
  <pageSetup paperSize="9" scale="44" fitToHeight="0" pageOrder="overThenDown" orientation="landscape" r:id="rId1"/>
  <headerFooter>
    <oddHeader>&amp;C&amp;"Arial,Regular"Net Stable Funding Ratio Reporting Template&amp;R&amp;"Arial,Regular"Page &amp;P of &amp;N</oddHeader>
  </headerFooter>
  <rowBreaks count="2" manualBreakCount="2">
    <brk id="59" max="17" man="1"/>
    <brk id="123" max="1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NSFR_Aggregate</vt:lpstr>
      <vt:lpstr>'Cover Sheet'!Print_Area</vt:lpstr>
      <vt:lpstr>NSFR_Aggregate!Print_Area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BNM</dc:creator>
  <cp:lastModifiedBy>PFP</cp:lastModifiedBy>
  <cp:lastPrinted>2019-07-31T02:18:55Z</cp:lastPrinted>
  <dcterms:created xsi:type="dcterms:W3CDTF">2004-05-06T15:11:03Z</dcterms:created>
  <dcterms:modified xsi:type="dcterms:W3CDTF">2019-07-31T02:19:05Z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