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bookViews>
    <workbookView xWindow="1140" yWindow="5940" windowWidth="15600" windowHeight="6285" tabRatio="847"/>
  </bookViews>
  <sheets>
    <sheet name="Cover Sheet" sheetId="72" r:id="rId1"/>
    <sheet name="LR_Main" sheetId="32" r:id="rId2"/>
    <sheet name="LR_IA_On" sheetId="102" r:id="rId3"/>
    <sheet name="Parameters" sheetId="83" state="hidden" r:id="rId4"/>
  </sheets>
  <definedNames>
    <definedName name="Accounting" localSheetId="2">#REF!</definedName>
    <definedName name="Accounting" localSheetId="3">Parameters!$D$192:$D$194</definedName>
    <definedName name="Accounting">#REF!</definedName>
    <definedName name="adfaf" localSheetId="2">#REF!</definedName>
    <definedName name="adfaf">#REF!</definedName>
    <definedName name="ApprovalStatus" localSheetId="2">#REF!</definedName>
    <definedName name="ApprovalStatus" localSheetId="3">Parameters!$D$211:$D$212</definedName>
    <definedName name="ApprovalStatus">#REF!</definedName>
    <definedName name="BankType" localSheetId="2">#REF!</definedName>
    <definedName name="BankType" localSheetId="3">Parameters!$D$195:$D$197</definedName>
    <definedName name="BankType">#REF!</definedName>
    <definedName name="BankTypeNumeric" localSheetId="2">#REF!</definedName>
    <definedName name="BankTypeNumeric" localSheetId="3">Parameters!$C$198:$C$204</definedName>
    <definedName name="BankTypeNumeric">#REF!</definedName>
    <definedName name="Basel12" localSheetId="2">#REF!</definedName>
    <definedName name="Basel12" localSheetId="3">Parameters!$D$190:$D$191</definedName>
    <definedName name="Basel12">#REF!</definedName>
    <definedName name="CCROTC" localSheetId="2">#REF!</definedName>
    <definedName name="CCROTC" localSheetId="3">Parameters!$D$175:$D$177</definedName>
    <definedName name="CCROTC">#REF!</definedName>
    <definedName name="CCRSFT" localSheetId="2">#REF!</definedName>
    <definedName name="CCRSFT" localSheetId="3">Parameters!$D$178:$D$181</definedName>
    <definedName name="CCRSFT">#REF!</definedName>
    <definedName name="CreditRisk" localSheetId="2">#REF!</definedName>
    <definedName name="CreditRisk" localSheetId="3">Parameters!$D$182:$D$183</definedName>
    <definedName name="CreditRisk">#REF!</definedName>
    <definedName name="CreditRiskEquity" localSheetId="2">#REF!</definedName>
    <definedName name="CreditRiskEquity" localSheetId="3">Parameters!$D$184:$D$185</definedName>
    <definedName name="CreditRiskEquity">#REF!</definedName>
    <definedName name="dsads" localSheetId="2">#REF!</definedName>
    <definedName name="dsads">#REF!</definedName>
    <definedName name="fsdfsdf" localSheetId="2">#REF!</definedName>
    <definedName name="fsdfsdf">#REF!</definedName>
    <definedName name="Group" localSheetId="2">#REF!</definedName>
    <definedName name="Group" localSheetId="3">Parameters!$D$170:$D$171</definedName>
    <definedName name="Group">#REF!</definedName>
    <definedName name="LegalEntity" localSheetId="2">#REF!</definedName>
    <definedName name="LegalEntity" localSheetId="3">Parameters!$D$343:$D$345</definedName>
    <definedName name="LegalEntity">#REF!</definedName>
    <definedName name="OpRisk" localSheetId="2">#REF!</definedName>
    <definedName name="OpRisk" localSheetId="3">Parameters!$D$186:$D$189</definedName>
    <definedName name="OpRisk">#REF!</definedName>
    <definedName name="PartialUseIrbCalc" localSheetId="2">#REF!</definedName>
    <definedName name="PartialUseIrbCalc" localSheetId="3">Parameters!$D$205:$D$210</definedName>
    <definedName name="PartialUseIrbCalc">#REF!</definedName>
    <definedName name="_xlnm.Print_Area" localSheetId="0">'Cover Sheet'!$A$1:$F$21</definedName>
    <definedName name="_xlnm.Print_Area" localSheetId="3">Parameters!$A$1:$I$165</definedName>
    <definedName name="_xlnm.Print_Titles" localSheetId="3">Parameters!$1:$1</definedName>
    <definedName name="QNumeric100" localSheetId="2">#REF!</definedName>
    <definedName name="QNumeric100" localSheetId="3">Parameters!$C$219:$C$318</definedName>
    <definedName name="QNumeric100">#REF!</definedName>
    <definedName name="QNumeric3" localSheetId="2">#REF!</definedName>
    <definedName name="QNumeric3" localSheetId="3">Parameters!$C$219:$C$221</definedName>
    <definedName name="QNumeric3">#REF!</definedName>
    <definedName name="QNumeric5" localSheetId="2">#REF!</definedName>
    <definedName name="QNumeric5" localSheetId="3">Parameters!$C$219:$C$223</definedName>
    <definedName name="QNumeric5">#REF!</definedName>
    <definedName name="QNumeric6" localSheetId="2">#REF!</definedName>
    <definedName name="QNumeric6" localSheetId="3">Parameters!$C$219:$C$224</definedName>
    <definedName name="QNumeric6">#REF!</definedName>
    <definedName name="QNumericZ100" localSheetId="2">#REF!</definedName>
    <definedName name="QNumericZ100" localSheetId="3">Parameters!$C$218:$C$318</definedName>
    <definedName name="QNumericZ100">#REF!</definedName>
    <definedName name="RegDesks" localSheetId="2">#REF!</definedName>
    <definedName name="RegDesks" localSheetId="3">Parameters!$D$319:$D$339</definedName>
    <definedName name="RegDesks">#REF!</definedName>
    <definedName name="RiskClass" localSheetId="2">#REF!</definedName>
    <definedName name="RiskClass" localSheetId="3">Parameters!$D$213:$D$217</definedName>
    <definedName name="RiskClass">#REF!</definedName>
    <definedName name="s" localSheetId="2">#REF!</definedName>
    <definedName name="s">#REF!</definedName>
    <definedName name="sadfdfad" localSheetId="2">#REF!</definedName>
    <definedName name="sadfdfad">#REF!</definedName>
    <definedName name="SecuritisationHierarchy" localSheetId="2">#REF!</definedName>
    <definedName name="SecuritisationHierarchy" localSheetId="3">Parameters!$D$340:$D$342</definedName>
    <definedName name="SecuritisationHierarchy">#REF!</definedName>
    <definedName name="UnitT" localSheetId="2">#REF!</definedName>
    <definedName name="UnitT" localSheetId="3">Parameters!$E$172:$F$174</definedName>
    <definedName name="UnitT">#REF!</definedName>
    <definedName name="UnitW" localSheetId="2">#REF!</definedName>
    <definedName name="UnitW" localSheetId="3">Parameters!$D$172:$D$174</definedName>
    <definedName name="UnitW">#REF!</definedName>
    <definedName name="YesNo" localSheetId="2">#REF!</definedName>
    <definedName name="YesNo" localSheetId="3">Parameters!$D$167:$D$168</definedName>
    <definedName name="YesNo">#REF!</definedName>
    <definedName name="YesNoNA" localSheetId="2">#REF!</definedName>
    <definedName name="YesNoNA" localSheetId="3">Parameters!$D$167:$D$169</definedName>
    <definedName name="YesNoNA">#REF!</definedName>
    <definedName name="Z_15489521_78C1_4B59_8BC9_AACD7EBC6362_.wvu.PrintArea" localSheetId="2" hidden="1">LR_IA_On!#REF!</definedName>
    <definedName name="Z_15489521_78C1_4B59_8BC9_AACD7EBC6362_.wvu.PrintArea" localSheetId="1" hidden="1">LR_Main!#REF!</definedName>
    <definedName name="Z_15489521_78C1_4B59_8BC9_AACD7EBC6362_.wvu.PrintTitles" localSheetId="2" hidden="1">LR_IA_On!#REF!</definedName>
    <definedName name="Z_15489521_78C1_4B59_8BC9_AACD7EBC6362_.wvu.PrintTitles" localSheetId="1" hidden="1">LR_Main!#REF!</definedName>
    <definedName name="Z_53E8D147_A870_4F3F_BF63_24587CEF7636_.wvu.PrintArea" localSheetId="2" hidden="1">LR_IA_On!#REF!</definedName>
    <definedName name="Z_53E8D147_A870_4F3F_BF63_24587CEF7636_.wvu.PrintArea" localSheetId="1" hidden="1">LR_Main!#REF!</definedName>
    <definedName name="Z_53E8D147_A870_4F3F_BF63_24587CEF7636_.wvu.PrintTitles" localSheetId="2" hidden="1">LR_IA_On!#REF!</definedName>
    <definedName name="Z_53E8D147_A870_4F3F_BF63_24587CEF7636_.wvu.PrintTitles" localSheetId="1" hidden="1">LR_Main!#REF!</definedName>
    <definedName name="Z_7608A575_AD39_4DFE_B654_965E0A886A86_.wvu.PrintArea" localSheetId="2" hidden="1">LR_IA_On!#REF!</definedName>
    <definedName name="Z_7608A575_AD39_4DFE_B654_965E0A886A86_.wvu.PrintArea" localSheetId="1" hidden="1">LR_Main!#REF!</definedName>
    <definedName name="Z_7608A575_AD39_4DFE_B654_965E0A886A86_.wvu.PrintTitles" localSheetId="2" hidden="1">LR_IA_On!#REF!</definedName>
    <definedName name="Z_7608A575_AD39_4DFE_B654_965E0A886A86_.wvu.PrintTitles" localSheetId="1" hidden="1">LR_Main!#REF!</definedName>
  </definedNames>
  <calcPr calcId="144525"/>
</workbook>
</file>

<file path=xl/calcChain.xml><?xml version="1.0" encoding="utf-8"?>
<calcChain xmlns="http://schemas.openxmlformats.org/spreadsheetml/2006/main">
  <c r="J103" i="32" l="1"/>
  <c r="J104" i="102" l="1"/>
  <c r="C188" i="102"/>
  <c r="J186" i="102"/>
  <c r="J180" i="102"/>
  <c r="J178" i="102"/>
  <c r="J173" i="102"/>
  <c r="J164" i="102" s="1"/>
  <c r="J161" i="102" s="1"/>
  <c r="J157" i="102" s="1"/>
  <c r="J188" i="102" s="1"/>
  <c r="J169" i="102"/>
  <c r="C169" i="102"/>
  <c r="J165" i="102"/>
  <c r="J158" i="102"/>
  <c r="J151" i="102"/>
  <c r="D151" i="102"/>
  <c r="J148" i="102"/>
  <c r="D148" i="102"/>
  <c r="J138" i="102"/>
  <c r="D138" i="102"/>
  <c r="J137" i="102"/>
  <c r="D137" i="102"/>
  <c r="J136" i="102"/>
  <c r="D136" i="102"/>
  <c r="J132" i="102"/>
  <c r="D132" i="102"/>
  <c r="J131" i="102"/>
  <c r="D131" i="102"/>
  <c r="J130" i="102"/>
  <c r="D130" i="102"/>
  <c r="K121" i="102"/>
  <c r="J121" i="102"/>
  <c r="E121" i="102"/>
  <c r="D121" i="102"/>
  <c r="K119" i="102"/>
  <c r="E119" i="102"/>
  <c r="C116" i="102"/>
  <c r="C114" i="102"/>
  <c r="C113" i="102"/>
  <c r="D102" i="102"/>
  <c r="D100" i="102"/>
  <c r="L94" i="102"/>
  <c r="K94" i="102"/>
  <c r="J94" i="102"/>
  <c r="F94" i="102"/>
  <c r="E94" i="102"/>
  <c r="D94" i="102"/>
  <c r="J93" i="102"/>
  <c r="D93" i="102"/>
  <c r="J92" i="102"/>
  <c r="D92" i="102"/>
  <c r="L90" i="102"/>
  <c r="K90" i="102"/>
  <c r="F90" i="102"/>
  <c r="E90" i="102"/>
  <c r="J87" i="102"/>
  <c r="D87" i="102"/>
  <c r="D80" i="102"/>
  <c r="K59" i="102"/>
  <c r="J59" i="102"/>
  <c r="E59" i="102"/>
  <c r="D59" i="102"/>
  <c r="L54" i="102"/>
  <c r="L53" i="102"/>
  <c r="F51" i="102"/>
  <c r="M42" i="102"/>
  <c r="G42" i="102"/>
  <c r="M41" i="102"/>
  <c r="G41" i="102"/>
  <c r="M40" i="102"/>
  <c r="G40" i="102"/>
  <c r="L39" i="102"/>
  <c r="J39" i="102"/>
  <c r="F39" i="102"/>
  <c r="D39" i="102"/>
  <c r="K38" i="102"/>
  <c r="E38" i="102"/>
  <c r="K31" i="102"/>
  <c r="E31" i="102"/>
  <c r="G27" i="102"/>
  <c r="F27" i="102"/>
  <c r="K20" i="102"/>
  <c r="E20" i="102"/>
  <c r="N19" i="102"/>
  <c r="H19" i="102"/>
  <c r="K18" i="102"/>
  <c r="E18" i="102"/>
  <c r="N17" i="102"/>
  <c r="H17" i="102"/>
  <c r="N16" i="102"/>
  <c r="H16" i="102"/>
  <c r="M15" i="102"/>
  <c r="M27" i="102" s="1"/>
  <c r="L15" i="102"/>
  <c r="K15" i="102"/>
  <c r="K27" i="102" s="1"/>
  <c r="J15" i="102"/>
  <c r="J27" i="102" s="1"/>
  <c r="J74" i="102" s="1"/>
  <c r="G15" i="102"/>
  <c r="F15" i="102"/>
  <c r="E15" i="102"/>
  <c r="D15" i="102"/>
  <c r="N12" i="102"/>
  <c r="H12" i="102"/>
  <c r="N11" i="102"/>
  <c r="L8" i="102" s="1"/>
  <c r="H11" i="102"/>
  <c r="N10" i="102"/>
  <c r="H10" i="102"/>
  <c r="K8" i="102"/>
  <c r="J8" i="102"/>
  <c r="F8" i="102"/>
  <c r="E101" i="102" s="1"/>
  <c r="D101" i="102" s="1"/>
  <c r="D104" i="102" s="1"/>
  <c r="E8" i="102"/>
  <c r="E27" i="102" s="1"/>
  <c r="D8" i="102"/>
  <c r="D27" i="102" s="1"/>
  <c r="D75" i="102" s="1"/>
  <c r="D81" i="102" l="1"/>
  <c r="J75" i="102"/>
  <c r="J80" i="102"/>
  <c r="J81" i="102" s="1"/>
  <c r="D105" i="102"/>
  <c r="D107" i="102" s="1"/>
  <c r="K101" i="102"/>
  <c r="J101" i="102" s="1"/>
  <c r="L27" i="102"/>
  <c r="K112" i="102"/>
  <c r="E112" i="102"/>
  <c r="K20" i="32"/>
  <c r="J107" i="102" l="1"/>
  <c r="L94" i="32"/>
  <c r="K94" i="32"/>
  <c r="J92" i="32"/>
  <c r="K31" i="32"/>
  <c r="L53" i="32"/>
  <c r="L54" i="32" l="1"/>
  <c r="L90" i="32" l="1"/>
  <c r="K38" i="32"/>
  <c r="D130" i="32" l="1"/>
  <c r="J130" i="32"/>
  <c r="D131" i="32"/>
  <c r="J131" i="32"/>
  <c r="D132" i="32"/>
  <c r="J132" i="32"/>
  <c r="D136" i="32"/>
  <c r="J136" i="32"/>
  <c r="D137" i="32"/>
  <c r="J137" i="32"/>
  <c r="D138" i="32"/>
  <c r="J138" i="32"/>
  <c r="B89" i="83" l="1"/>
  <c r="B90" i="83"/>
  <c r="B91" i="83"/>
  <c r="B92" i="83"/>
  <c r="B93" i="83"/>
  <c r="B94" i="83"/>
  <c r="B95" i="83"/>
  <c r="B96" i="83"/>
  <c r="B97" i="83"/>
  <c r="B98" i="83"/>
  <c r="B99" i="83"/>
  <c r="B100" i="83"/>
  <c r="B101" i="83"/>
  <c r="B102" i="83"/>
  <c r="B103" i="83"/>
  <c r="B104" i="83"/>
  <c r="B105" i="83"/>
  <c r="B106" i="83"/>
  <c r="B107" i="83"/>
  <c r="B108" i="83"/>
  <c r="B109" i="83"/>
  <c r="B110" i="83"/>
  <c r="B111" i="83"/>
  <c r="B112" i="83"/>
  <c r="B113" i="83"/>
  <c r="B114" i="83"/>
  <c r="B115" i="83"/>
  <c r="B116" i="83"/>
  <c r="B117" i="83"/>
  <c r="B118" i="83"/>
  <c r="B119" i="83"/>
  <c r="B120" i="83"/>
  <c r="B121" i="83"/>
  <c r="B122" i="83"/>
  <c r="B123" i="83"/>
  <c r="B124" i="83"/>
  <c r="B125" i="83"/>
  <c r="B126" i="83"/>
  <c r="B127" i="83"/>
  <c r="B128" i="83"/>
  <c r="B129" i="83"/>
  <c r="B130" i="83"/>
  <c r="B131" i="83"/>
  <c r="B132" i="83"/>
  <c r="B133" i="83"/>
  <c r="B134" i="83"/>
  <c r="B135" i="83"/>
  <c r="B136" i="83"/>
  <c r="B137" i="83"/>
  <c r="B138" i="83"/>
  <c r="B139" i="83"/>
  <c r="B140" i="83"/>
  <c r="B141" i="83"/>
  <c r="B142" i="83"/>
  <c r="B143" i="83"/>
  <c r="B144" i="83"/>
  <c r="B145" i="83"/>
  <c r="B146" i="83"/>
  <c r="B147" i="83"/>
  <c r="B148" i="83"/>
  <c r="B149" i="83"/>
  <c r="B150" i="83"/>
  <c r="B151" i="83"/>
  <c r="B152" i="83"/>
  <c r="B153" i="83"/>
  <c r="B154" i="83"/>
  <c r="B155" i="83"/>
  <c r="B156" i="83"/>
  <c r="B157" i="83"/>
  <c r="B158" i="83"/>
  <c r="B159" i="83"/>
  <c r="B160" i="83"/>
  <c r="B161" i="83"/>
  <c r="J94" i="32" l="1"/>
  <c r="J121" i="32" l="1"/>
  <c r="C114" i="32"/>
  <c r="J151" i="32" l="1"/>
  <c r="D151" i="32"/>
  <c r="J148" i="32"/>
  <c r="D148" i="32"/>
  <c r="K119" i="32"/>
  <c r="K121" i="32" s="1"/>
  <c r="E119" i="32"/>
  <c r="E121" i="32" l="1"/>
  <c r="D121" i="32"/>
  <c r="C113" i="32"/>
  <c r="C116" i="32"/>
  <c r="D102" i="32" l="1"/>
  <c r="C188" i="32" l="1"/>
  <c r="E38" i="32" l="1"/>
  <c r="E31" i="32"/>
  <c r="E20" i="32"/>
  <c r="E18" i="32"/>
  <c r="N19" i="32"/>
  <c r="K18" i="32" s="1"/>
  <c r="N17" i="32"/>
  <c r="N16" i="32"/>
  <c r="H19" i="32"/>
  <c r="H17" i="32"/>
  <c r="H16" i="32"/>
  <c r="K15" i="32"/>
  <c r="J15" i="32"/>
  <c r="G15" i="32"/>
  <c r="F15" i="32"/>
  <c r="E15" i="32"/>
  <c r="D15" i="32"/>
  <c r="D8" i="32"/>
  <c r="E8" i="32"/>
  <c r="F8" i="32"/>
  <c r="E112" i="32" s="1"/>
  <c r="H10" i="32"/>
  <c r="H11" i="32"/>
  <c r="H12" i="32"/>
  <c r="M15" i="32" l="1"/>
  <c r="L15" i="32"/>
  <c r="D27" i="32"/>
  <c r="F90" i="32" l="1"/>
  <c r="E101" i="32" s="1"/>
  <c r="D101" i="32" s="1"/>
  <c r="K90" i="32"/>
  <c r="E90" i="32"/>
  <c r="M27" i="32"/>
  <c r="G27" i="32"/>
  <c r="J93" i="32" l="1"/>
  <c r="D93" i="32"/>
  <c r="D92" i="32"/>
  <c r="J87" i="32" l="1"/>
  <c r="K59" i="32"/>
  <c r="J59" i="32"/>
  <c r="M42" i="32"/>
  <c r="M41" i="32"/>
  <c r="M40" i="32"/>
  <c r="L39" i="32"/>
  <c r="J39" i="32"/>
  <c r="N12" i="32"/>
  <c r="N11" i="32"/>
  <c r="N10" i="32"/>
  <c r="K8" i="32"/>
  <c r="K27" i="32" s="1"/>
  <c r="J8" i="32"/>
  <c r="J27" i="32" s="1"/>
  <c r="J74" i="32" s="1"/>
  <c r="F94" i="32"/>
  <c r="F39" i="32"/>
  <c r="D39" i="32"/>
  <c r="L8" i="32" l="1"/>
  <c r="J180" i="32"/>
  <c r="J178" i="32" s="1"/>
  <c r="J173" i="32"/>
  <c r="J165" i="32"/>
  <c r="J158" i="32"/>
  <c r="D80" i="32"/>
  <c r="E59" i="32"/>
  <c r="D59" i="32"/>
  <c r="D75" i="32"/>
  <c r="D87" i="32"/>
  <c r="G42" i="32"/>
  <c r="G41" i="32"/>
  <c r="F51" i="32"/>
  <c r="C169" i="32"/>
  <c r="J169" i="32"/>
  <c r="J186" i="32"/>
  <c r="E94" i="32"/>
  <c r="D94" i="32"/>
  <c r="F27" i="32"/>
  <c r="G40" i="32"/>
  <c r="L27" i="32" l="1"/>
  <c r="K101" i="32"/>
  <c r="K112" i="32"/>
  <c r="J164" i="32"/>
  <c r="J161" i="32" s="1"/>
  <c r="J157" i="32" s="1"/>
  <c r="J188" i="32" s="1"/>
  <c r="E27" i="32"/>
  <c r="D81" i="32" s="1"/>
  <c r="J101" i="32" l="1"/>
  <c r="J104" i="32" s="1"/>
  <c r="D104" i="32"/>
  <c r="D100" i="32" l="1"/>
  <c r="D105" i="32" s="1"/>
  <c r="D107" i="32" s="1"/>
  <c r="J75" i="32"/>
  <c r="J80" i="32"/>
  <c r="J81" i="32" s="1"/>
  <c r="J105" i="32"/>
  <c r="E17" i="72" s="1"/>
  <c r="J107" i="32" l="1"/>
</calcChain>
</file>

<file path=xl/sharedStrings.xml><?xml version="1.0" encoding="utf-8"?>
<sst xmlns="http://schemas.openxmlformats.org/spreadsheetml/2006/main" count="764" uniqueCount="417">
  <si>
    <t>Reporting date</t>
  </si>
  <si>
    <t>Public sector entities (PSEs); of which:</t>
  </si>
  <si>
    <t>Non-financial; of which:</t>
  </si>
  <si>
    <t>Other exposures (eg equity and other non-credit obligation assets); of which:</t>
  </si>
  <si>
    <t>Securitisation exposures</t>
  </si>
  <si>
    <t>Basel III para ref</t>
  </si>
  <si>
    <t>Check: accounting ≤ gross value</t>
  </si>
  <si>
    <t>Check: notional ≥ accounting value</t>
  </si>
  <si>
    <t>Defaulted exposures under the IRB approach</t>
  </si>
  <si>
    <t>Total exposures; of which:</t>
  </si>
  <si>
    <t>Other retail exposures</t>
  </si>
  <si>
    <t>SME exposures</t>
  </si>
  <si>
    <t>Residential real estate exposures</t>
  </si>
  <si>
    <t>Commercial real estate</t>
  </si>
  <si>
    <t>Other corporate non-financial</t>
  </si>
  <si>
    <t>Total trading book exposures; of which:</t>
  </si>
  <si>
    <t>Total banking book exposures; of which:</t>
  </si>
  <si>
    <t>Potential future exposure
(current exposure method; assume no netting or CRM)</t>
  </si>
  <si>
    <t>Regulatory adjustments</t>
  </si>
  <si>
    <t>A) On-balance sheet items</t>
  </si>
  <si>
    <t xml:space="preserve">Accounting balance sheet value </t>
  </si>
  <si>
    <t>Credit derivatives (protection sold)</t>
  </si>
  <si>
    <t>Credit derivatives (protection bought)</t>
  </si>
  <si>
    <t>Financial derivatives</t>
  </si>
  <si>
    <t>Totals</t>
  </si>
  <si>
    <t>Notional amount</t>
  </si>
  <si>
    <t>Unconditionally cancellable credit cards commitments</t>
  </si>
  <si>
    <t>PSEs guaranteed by central government</t>
  </si>
  <si>
    <t xml:space="preserve">Other unconditionally cancellable commitments </t>
  </si>
  <si>
    <t>Accounting total assets</t>
  </si>
  <si>
    <t>Reverse out on-balance sheet netting</t>
  </si>
  <si>
    <t>Credit derivatives:</t>
  </si>
  <si>
    <t>Credit derivatives (protection sold less protection bought)</t>
  </si>
  <si>
    <t xml:space="preserve">Amount </t>
  </si>
  <si>
    <t>Total exposures</t>
  </si>
  <si>
    <t>Other trading book exposures</t>
  </si>
  <si>
    <t>Investments in covered bonds</t>
  </si>
  <si>
    <t xml:space="preserve">Other banking book exposures; of which: </t>
  </si>
  <si>
    <t>Sovereigns; of which:</t>
  </si>
  <si>
    <t>MDBs</t>
  </si>
  <si>
    <t>Financial</t>
  </si>
  <si>
    <t>Qualifying revolving retail exposures</t>
  </si>
  <si>
    <t>Banks</t>
  </si>
  <si>
    <t>B) Derivatives and off-balance sheet items</t>
  </si>
  <si>
    <t>C) On- and off-balance sheet items – additional breakdown of exposures</t>
  </si>
  <si>
    <t>On-balance sheet exposures: EAD/solvency-based value</t>
  </si>
  <si>
    <t xml:space="preserve">Off-balance sheet exposures: notional x regulatory CCF </t>
  </si>
  <si>
    <t>Total on- and off-balance sheet exposures belonging to the banking book (breakdown according to the effective risk weight):</t>
  </si>
  <si>
    <t>= 0%</t>
  </si>
  <si>
    <t>&gt; 0 and ≤ 12%</t>
  </si>
  <si>
    <t>&gt; 12 and ≤ 20%</t>
  </si>
  <si>
    <t>&gt; 20 and ≤ 50%</t>
  </si>
  <si>
    <t>&gt; 50 and ≤ 75%</t>
  </si>
  <si>
    <t>&gt; 75 and ≤ 100%</t>
  </si>
  <si>
    <t>&gt; 100 and ≤ 425%</t>
  </si>
  <si>
    <t>&gt; 425 and ≤ 1250%</t>
  </si>
  <si>
    <t>Reverse out SFT netting</t>
  </si>
  <si>
    <t>Reverse out other netting and other adjustments</t>
  </si>
  <si>
    <t>Previous quarter</t>
  </si>
  <si>
    <t>Amount</t>
  </si>
  <si>
    <t>Derivatives, SFTs</t>
  </si>
  <si>
    <t>Other sovereign exposures</t>
  </si>
  <si>
    <t>Counterparty credit risk exposure</t>
  </si>
  <si>
    <t>Potential future exposure (current exposure method; apply regulatory netting)</t>
  </si>
  <si>
    <t>Data complete</t>
  </si>
  <si>
    <t>Gross value (assuming no netting or CRM)</t>
  </si>
  <si>
    <t xml:space="preserve">Capped notional amount </t>
  </si>
  <si>
    <t>Capped notional amount (same reference name)</t>
  </si>
  <si>
    <t>Capped notional amount (same reference name with no maturity mismatch)</t>
  </si>
  <si>
    <t>Adjusted gross SFT assets</t>
  </si>
  <si>
    <t>25, 26</t>
  </si>
  <si>
    <t>Eligible cash variation margin offset against derivatives market values</t>
  </si>
  <si>
    <t>Exempted CCP leg of client-cleared trade exposures (replacement costs)</t>
  </si>
  <si>
    <t>Adjustments to accounting 'other assets' for the purposes of the leverage ratio</t>
  </si>
  <si>
    <t xml:space="preserve">   Exempted CCP leg of client-cleared trade exposures (initial margin)</t>
  </si>
  <si>
    <t xml:space="preserve">   Securities received in a SFT that are recognised as an asset</t>
  </si>
  <si>
    <t xml:space="preserve">   Adjustments for SFT sales accounting transactions</t>
  </si>
  <si>
    <t xml:space="preserve">   Credit derivatives (protection sold)</t>
  </si>
  <si>
    <t xml:space="preserve">   Credit derivatives (protection bought)</t>
  </si>
  <si>
    <t xml:space="preserve">   Financial derivatives</t>
  </si>
  <si>
    <t>Potential future exposure for derivatives entering the leverage ratio exposure measure</t>
  </si>
  <si>
    <t>Exempted CCP leg of client-cleared trade exposures (potential future exposure)</t>
  </si>
  <si>
    <t>Exposure amounts resulting from the additional treatment for credit derivatives</t>
  </si>
  <si>
    <t>Check: sum of other assets of which items ≤ other assets</t>
  </si>
  <si>
    <t>Check: unconditionally cancellable commitments should not exceed off-balance items with a 0% CCF</t>
  </si>
  <si>
    <t>Check: total equals total accounting values in panel A</t>
  </si>
  <si>
    <t>Check: total equals total gross values in panel A</t>
  </si>
  <si>
    <t>Check: credit derivatives (protection sold) should be the same as or less than that in panel B</t>
  </si>
  <si>
    <t>Check: credit derivatives (protection bought) should be the same as or less than that in panel B</t>
  </si>
  <si>
    <t>Check: credit derivatives purchased are consistently filled-in (see reporting instructions for more details)</t>
  </si>
  <si>
    <t>Other SFTs</t>
  </si>
  <si>
    <t>Reverse out derivatives netting and other derivatives adjustments</t>
  </si>
  <si>
    <t>G) Alternative methods for derivative exposures</t>
  </si>
  <si>
    <t>SA-CCR without modification</t>
  </si>
  <si>
    <t>Modified 
SA-CCR</t>
  </si>
  <si>
    <t>Sum of trade-level gross add-ons</t>
  </si>
  <si>
    <t>Check: PFE with netting should not be greater than trade-level gross add-ons</t>
  </si>
  <si>
    <t>H) Alternative currency criteria for eligible cash variation margin in derivative transactions</t>
  </si>
  <si>
    <t>Check: Amount of receivables for eligible cash variation margin provided under criterion 1 cannot be greater than under Q1 of the FAQs</t>
  </si>
  <si>
    <t>Check: Amount of receivables for eligible cash variation margin provided under criterion 2 cannot be greater than under Q1 of the FAQs</t>
  </si>
  <si>
    <t>Eligible cash variation margin received and offset against market values of derivative transactions</t>
  </si>
  <si>
    <t>Receivables for eligible cash variation margin provided in derivatives transactions</t>
  </si>
  <si>
    <t>Criterion 1</t>
  </si>
  <si>
    <t>Criterion 2</t>
  </si>
  <si>
    <t xml:space="preserve">   Receivables for eligible cash variation margin provided in derivatives transactions</t>
  </si>
  <si>
    <t>130−145</t>
  </si>
  <si>
    <t>Check: Eligible cash variation margin received under criterion 1 cannot be greater than under Q1 of the FAQs</t>
  </si>
  <si>
    <t>Check: Eligible cash variation margin received under criterion 2 cannot be greater than under Q1 of the FAQs</t>
  </si>
  <si>
    <t>Check: Eligible cash variation margin received under criterion 2 cannot be greater than under criterion 1</t>
  </si>
  <si>
    <t>Check: Eligible cash variation margin provided under criterion 2 cannot be greater than under criterion 1</t>
  </si>
  <si>
    <t>Replacement cost (RC)</t>
  </si>
  <si>
    <t>Receivables for cash collateral provided and taken into account in C or NICA</t>
  </si>
  <si>
    <t>Potential future exposure of all margined netting sets w/o collateral</t>
  </si>
  <si>
    <t>Potential future exposure of all unmargined netting sets w/o collateral</t>
  </si>
  <si>
    <t>J) Business model categorisation</t>
  </si>
  <si>
    <t>Potential future exposure:</t>
  </si>
  <si>
    <t>i. Amount of the cash initial margin that remains on the bank’s balance sheet</t>
  </si>
  <si>
    <t>b. Amount of the cash initial margin that is segregated from the bank’s other assets</t>
  </si>
  <si>
    <t>c. Amount of the cash initial margin that is not segregated from the bank’s other assets</t>
  </si>
  <si>
    <t xml:space="preserve">Initial margin that a bank includes in its total  Basel III leverage ratio exposure measure </t>
  </si>
  <si>
    <t>Retail exposures; of which:</t>
  </si>
  <si>
    <t>Corporate; of which:</t>
  </si>
  <si>
    <t>Check: securitisation exposures should be lower than or equal total other exposures</t>
  </si>
  <si>
    <t xml:space="preserve">I) Memo items related to initial margin for centrally cleared derivative transactions </t>
  </si>
  <si>
    <t>Initial margin in the form of securities that a bank receives from clients for centrally cleared derivative transactions</t>
  </si>
  <si>
    <t>Initial margin in the form of cash that a bank receives from clients for centrally cleared derivative transactions</t>
  </si>
  <si>
    <t>SA-CCR para ref</t>
  </si>
  <si>
    <t>Total on- and off-balance sheet exposures. Amounts shown should be the LR exposure measure values.</t>
  </si>
  <si>
    <t>146−187</t>
  </si>
  <si>
    <r>
      <t xml:space="preserve">PSEs </t>
    </r>
    <r>
      <rPr>
        <b/>
        <sz val="10"/>
        <rFont val="Arial"/>
        <family val="2"/>
      </rPr>
      <t>not</t>
    </r>
    <r>
      <rPr>
        <sz val="10"/>
        <rFont val="Arial"/>
        <family val="2"/>
      </rPr>
      <t xml:space="preserve"> guaranteed by central government but treated as a sovereign under paragraph 229 of the Basel II framework</t>
    </r>
  </si>
  <si>
    <t> RHB Investment Bank Berhad</t>
  </si>
  <si>
    <t> Public Investment Bank Berhad</t>
  </si>
  <si>
    <t> MIDF Amanah Investment Bank Berhad</t>
  </si>
  <si>
    <t> Maybank Investment Bank Berhad</t>
  </si>
  <si>
    <t> Kenanga Investment Bank Berhad</t>
  </si>
  <si>
    <t> KAF Investment Bank Berhad</t>
  </si>
  <si>
    <t> Hong Leong Investment Bank Berhad</t>
  </si>
  <si>
    <t> CIMB Investment Bank Berhad</t>
  </si>
  <si>
    <t> AmInvestment Bank Berhad</t>
  </si>
  <si>
    <t> Alliance Investment Bank Berhad</t>
  </si>
  <si>
    <t xml:space="preserve"> India International Bank (Malaysia) Berhad</t>
  </si>
  <si>
    <t xml:space="preserve"> Mizuho Corporate Bank (Malaysia) Berhad</t>
  </si>
  <si>
    <t xml:space="preserve"> BNP Paribas Malaysia Berhad</t>
  </si>
  <si>
    <t xml:space="preserve"> Sumitomo Mitsui Banking Corporation Malaysia Berhad</t>
  </si>
  <si>
    <t> Industrial and Commercial Bank of China (Malaysia) Berhad</t>
  </si>
  <si>
    <t> United Overseas Bank (Malaysia) Berhad.</t>
  </si>
  <si>
    <t> The Bank of Nova Scotia Berhad</t>
  </si>
  <si>
    <t> Standard Chartered Bank Malaysia Berhad</t>
  </si>
  <si>
    <t> RHB Bank Berhad</t>
  </si>
  <si>
    <t> Public Bank Berhad</t>
  </si>
  <si>
    <t> OCBC Bank (Malaysia) Berhad</t>
  </si>
  <si>
    <t> Malayan Banking Berhad</t>
  </si>
  <si>
    <t> J.P. Morgan Chase Bank Berhad</t>
  </si>
  <si>
    <t> HSBC Bank Malaysia Berhad</t>
  </si>
  <si>
    <t> Hong Leong Bank Berhad</t>
  </si>
  <si>
    <t> Deutsche Bank (Malaysia) Berhad</t>
  </si>
  <si>
    <t> Citibank Berhad</t>
  </si>
  <si>
    <t> CIMB Bank Berhad</t>
  </si>
  <si>
    <t> Bank of China (Malaysia) Berhad</t>
  </si>
  <si>
    <t> Bank of America Malaysia Berhad</t>
  </si>
  <si>
    <t> Bangkok Bank Berhad</t>
  </si>
  <si>
    <t>Ratios</t>
  </si>
  <si>
    <t> AmBank (M) Berhad</t>
  </si>
  <si>
    <t> Alliance Bank Malaysia Berhad</t>
  </si>
  <si>
    <t>Email address</t>
  </si>
  <si>
    <t> Affin Bank Berhad</t>
  </si>
  <si>
    <t>Phone number</t>
  </si>
  <si>
    <t>---Select Reporting Date---</t>
  </si>
  <si>
    <t>---Select Name of Banking Institution---</t>
  </si>
  <si>
    <t>Person in charge</t>
  </si>
  <si>
    <t>---Select Reporting Level---</t>
  </si>
  <si>
    <t>Reporting level</t>
  </si>
  <si>
    <t>Name of banking institution</t>
  </si>
  <si>
    <t>Basel III leverage ratio (CET1 capital)</t>
  </si>
  <si>
    <t>Common Equity Tier 1 (CET1) capital</t>
  </si>
  <si>
    <t> Affin Hwang Investment Bank Berhad</t>
  </si>
  <si>
    <t>Leverage Ratio</t>
  </si>
  <si>
    <t> Bank of Tokyo-Mitsubishi UFJ (Malaysia) Berhad</t>
  </si>
  <si>
    <t>&lt; 6 months</t>
  </si>
  <si>
    <t>≥ 6 months to &lt; 1 year</t>
  </si>
  <si>
    <t>≥ 1 year</t>
  </si>
  <si>
    <t xml:space="preserve">Of which are required central bank reserves </t>
  </si>
  <si>
    <t>Trade finance-related obligations (including guarantees and letters of credit)</t>
  </si>
  <si>
    <t>Guarantees and letters of credit unrelated to trade finance obligations</t>
  </si>
  <si>
    <t xml:space="preserve">Non-contractual obligations, such as: </t>
  </si>
  <si>
    <t>Debt-buy back requests (incl related conduits)</t>
  </si>
  <si>
    <t>Structured products</t>
  </si>
  <si>
    <t>Managed funds</t>
  </si>
  <si>
    <t>Other non-contractual obligations</t>
  </si>
  <si>
    <t>All other off balance-sheet obligations not included in the above categories</t>
  </si>
  <si>
    <t>Top tier holding company</t>
  </si>
  <si>
    <t>Securities firm</t>
  </si>
  <si>
    <t>Depository institution</t>
  </si>
  <si>
    <t>Legal entity</t>
  </si>
  <si>
    <t>Sec-SA</t>
  </si>
  <si>
    <t>Sec-ERBA</t>
  </si>
  <si>
    <t>Sec-IRBA</t>
  </si>
  <si>
    <t>Approach of the hierarchy</t>
  </si>
  <si>
    <t>Quantitative strategies</t>
  </si>
  <si>
    <t>Strategic capital</t>
  </si>
  <si>
    <t>Special opportunities</t>
  </si>
  <si>
    <t>Commodities – metals</t>
  </si>
  <si>
    <t>Commodities – energy</t>
  </si>
  <si>
    <t>Commodities – agricultural</t>
  </si>
  <si>
    <t>Syndicated loans</t>
  </si>
  <si>
    <t>High yield credit</t>
  </si>
  <si>
    <t>High grade credit</t>
  </si>
  <si>
    <t>Distressed debt</t>
  </si>
  <si>
    <t>Global structured products</t>
  </si>
  <si>
    <t>Domestic structured products</t>
  </si>
  <si>
    <t>FX derivatives</t>
  </si>
  <si>
    <t>Spot FX</t>
  </si>
  <si>
    <t>International interest rates and derivatives</t>
  </si>
  <si>
    <t>Domestic interest rates and derivatives</t>
  </si>
  <si>
    <t>Emerging markets equities</t>
  </si>
  <si>
    <t>Foreign equities</t>
  </si>
  <si>
    <t>Quantitative equity strategies</t>
  </si>
  <si>
    <t>Domestic equity derivatives</t>
  </si>
  <si>
    <t>Domestic cash equity</t>
  </si>
  <si>
    <t>List of regulatory trading desk</t>
  </si>
  <si>
    <t>Closed from question: numerical answer</t>
  </si>
  <si>
    <t>Foreign exchange</t>
  </si>
  <si>
    <t>Commodity</t>
  </si>
  <si>
    <t>Credit spread</t>
  </si>
  <si>
    <t>Interest rate</t>
  </si>
  <si>
    <t>Equity</t>
  </si>
  <si>
    <t>Risk class</t>
  </si>
  <si>
    <t>Management</t>
  </si>
  <si>
    <t>Regulatory</t>
  </si>
  <si>
    <t>Approval status</t>
  </si>
  <si>
    <t>Other</t>
  </si>
  <si>
    <t>Historical data</t>
  </si>
  <si>
    <t>Slotting criteria</t>
  </si>
  <si>
    <t>Vendor model/other external information</t>
  </si>
  <si>
    <t>External rating</t>
  </si>
  <si>
    <t>Rollout</t>
  </si>
  <si>
    <t>Partial use</t>
  </si>
  <si>
    <t>Bank type numeric</t>
  </si>
  <si>
    <t>Other non-joint stock company</t>
  </si>
  <si>
    <t>Mutual / cooperative</t>
  </si>
  <si>
    <t>Joint stock company</t>
  </si>
  <si>
    <t>Bank type</t>
  </si>
  <si>
    <t>Other national accounting standard</t>
  </si>
  <si>
    <t>US GAAP</t>
  </si>
  <si>
    <t>IFRS</t>
  </si>
  <si>
    <t>Accounting</t>
  </si>
  <si>
    <t>Basel II</t>
  </si>
  <si>
    <t>Basel I</t>
  </si>
  <si>
    <t>Basel I/Basel II</t>
  </si>
  <si>
    <t>AMA</t>
  </si>
  <si>
    <t>ASA</t>
  </si>
  <si>
    <t>TSA</t>
  </si>
  <si>
    <t>BIA</t>
  </si>
  <si>
    <t>OpRisk</t>
  </si>
  <si>
    <t>Market-based</t>
  </si>
  <si>
    <t>PD/LGD</t>
  </si>
  <si>
    <t>Credit risk equity</t>
  </si>
  <si>
    <t>AIRB</t>
  </si>
  <si>
    <t>FIRB</t>
  </si>
  <si>
    <t>Credit risk</t>
  </si>
  <si>
    <t>IMM</t>
  </si>
  <si>
    <t>Repo VaR</t>
  </si>
  <si>
    <t>Own estimates</t>
  </si>
  <si>
    <t>Supervisory haircuts</t>
  </si>
  <si>
    <t>CCR SFT</t>
  </si>
  <si>
    <t>Standardised</t>
  </si>
  <si>
    <t>CEM</t>
  </si>
  <si>
    <t>CCR OTC</t>
  </si>
  <si>
    <t>Millions</t>
  </si>
  <si>
    <t>Thousands</t>
  </si>
  <si>
    <t>One</t>
  </si>
  <si>
    <t>Unit</t>
  </si>
  <si>
    <t>Bank group</t>
  </si>
  <si>
    <t>Yes/No/NA</t>
  </si>
  <si>
    <t>No</t>
  </si>
  <si>
    <t>Yes</t>
  </si>
  <si>
    <t>Yes/No</t>
  </si>
  <si>
    <t>E) Drop-down menus</t>
  </si>
  <si>
    <t>Assumed rho parameter</t>
  </si>
  <si>
    <t>D) Supervisory parameters trading book</t>
  </si>
  <si>
    <t>Weight</t>
  </si>
  <si>
    <t>8) NSFR Exceptional central bank liquidity operations</t>
  </si>
  <si>
    <t>Unconditionally revocable "uncommitted" credit facilities</t>
  </si>
  <si>
    <t>Unconditionally revocable "uncommitted" liquidity facilities</t>
  </si>
  <si>
    <t>7) NSFR RSF off-balance sheet items</t>
  </si>
  <si>
    <t>6) NSFR RSF on-balance sheet items</t>
  </si>
  <si>
    <t>Other contractual cash inflows</t>
  </si>
  <si>
    <t>5) LCR cash inflows</t>
  </si>
  <si>
    <t>Non contractual obligations where customer short positions are covered by other customers’ collateral</t>
  </si>
  <si>
    <t>Outstanding debt securities with remaining maturity &gt; 30 days</t>
  </si>
  <si>
    <t>Debt-buy back requests (incl. related conduits)</t>
  </si>
  <si>
    <t xml:space="preserve">Non-contractual obligations: </t>
  </si>
  <si>
    <t>Unconditionally revocable "uncommitted" credit and liquidity facilities</t>
  </si>
  <si>
    <t>Non-contractual obligations related to potential liquidity draws from joint ventures or minority investments in entities</t>
  </si>
  <si>
    <t>4) LCR cash outflows other contingent funding obligations</t>
  </si>
  <si>
    <t>Fixed-term deposits (treated as having &gt;30 day remaining maturity), with a supervisory run-off rate</t>
  </si>
  <si>
    <t>Category 3</t>
  </si>
  <si>
    <t>Category 2</t>
  </si>
  <si>
    <t>Category 1</t>
  </si>
  <si>
    <t>Unsecured wholesale funding run-off weight</t>
  </si>
  <si>
    <t>Retail deposit run-off weight</t>
  </si>
  <si>
    <t>3) LCR cash outflows: additional deposit categories with higher run-off rates as specified by supervisor</t>
  </si>
  <si>
    <t>Option 3 – Additional use of Level 2 assets at a higher haircut</t>
  </si>
  <si>
    <t>Level 2 assets</t>
  </si>
  <si>
    <t>Level 1 assets</t>
  </si>
  <si>
    <t xml:space="preserve">Option 2 – Foreign currency HQLA, of which: </t>
  </si>
  <si>
    <t>Option 1 – Contractual committed liquidity facilities from the relevant central bank</t>
  </si>
  <si>
    <t>Allow treatment for jurisdictions with insufficient liquid assets</t>
  </si>
  <si>
    <t>2) LCR treatment for jurisdictions with insufficient liquid assets</t>
  </si>
  <si>
    <t>Adjusted amount of Level 2B non-RMBS assets</t>
  </si>
  <si>
    <t>Adjusted amount of Level 2B RMBS assets</t>
  </si>
  <si>
    <t>Non-financial common equity shares</t>
  </si>
  <si>
    <t>Non-financial corporate bonds, rated BBB- to A+</t>
  </si>
  <si>
    <t>RMBS, rated AA or better</t>
  </si>
  <si>
    <t>Level 2B assets</t>
  </si>
  <si>
    <t>Adjusted amount of Level 2A assets</t>
  </si>
  <si>
    <t>Covered bonds, not self-issued, rated AA- or better</t>
  </si>
  <si>
    <t>Non-financial corporate bonds, rated AA- or better</t>
  </si>
  <si>
    <t>issued or guaranteed by MDBs</t>
  </si>
  <si>
    <t>issued or guaranteed by non-central government PSEs</t>
  </si>
  <si>
    <t>issued or guaranteed by central banks</t>
  </si>
  <si>
    <t>guaranteed by sovereigns</t>
  </si>
  <si>
    <t>issued by sovereigns</t>
  </si>
  <si>
    <t>Securities with a 20% risk weight:</t>
  </si>
  <si>
    <t>Level 2A assets</t>
  </si>
  <si>
    <t>domestic sovereign or central bank debt securities issued in foreign currencies, up to the amount of the bank’s stressed net cash outflows in that specific foreign currency stemming from  the bank’s operations in the jurisdiction where the bank’s liquidity risk is being taken</t>
  </si>
  <si>
    <t>sovereign or central bank debt securities issued in domestic currencies by the sovereign or central bank in the country in which the liquidity risk is being taken or in the bank’s home country</t>
  </si>
  <si>
    <t>For non-0% risk-weighted sovereigns:</t>
  </si>
  <si>
    <t>issued or guaranteed by BIS, IMF, ECB or European Community, or MDBs</t>
  </si>
  <si>
    <t>Securities with a 0% risk weight:</t>
  </si>
  <si>
    <t>1) LCR haircuts for high-quality liquid assets</t>
  </si>
  <si>
    <t>C) National discretion items LCR</t>
  </si>
  <si>
    <t>Provide 2022 Basel III pure</t>
  </si>
  <si>
    <t>Provide 2022 national implementation</t>
  </si>
  <si>
    <t>B) Reporting discretion definition of capital</t>
  </si>
  <si>
    <t>S</t>
  </si>
  <si>
    <t>S2</t>
  </si>
  <si>
    <t>Version</t>
  </si>
  <si>
    <t>A) Version</t>
  </si>
  <si>
    <t>Parameters</t>
  </si>
  <si>
    <t xml:space="preserve"> National Bank of Abu Dhabi Malaysia Berhad</t>
  </si>
  <si>
    <t xml:space="preserve"> Affin Islamic Bank Berhad</t>
  </si>
  <si>
    <t xml:space="preserve"> Al Rajhi Banking &amp; Investment Corporation (Malaysia) Berhad</t>
  </si>
  <si>
    <t xml:space="preserve"> Alliance Islamic Bank Berhad</t>
  </si>
  <si>
    <t xml:space="preserve"> AmIslamic Bank Berhad</t>
  </si>
  <si>
    <t xml:space="preserve"> Asian Finance Bank Berhad</t>
  </si>
  <si>
    <t xml:space="preserve"> Bank Islam Malaysia Berhad</t>
  </si>
  <si>
    <t xml:space="preserve"> Bank Muamalat Malaysia Berhad</t>
  </si>
  <si>
    <t xml:space="preserve"> CIMB Islamic Bank Berhad</t>
  </si>
  <si>
    <t xml:space="preserve"> HSBC Amanah Malaysia Berhad</t>
  </si>
  <si>
    <t xml:space="preserve"> Hong Leong Islamic Bank Berhad</t>
  </si>
  <si>
    <t xml:space="preserve"> Kuwait Finance House (Malaysia) Berhad</t>
  </si>
  <si>
    <t xml:space="preserve"> Maybank Islamic Berhad</t>
  </si>
  <si>
    <t xml:space="preserve"> OCBC Al-Amin Bank Berhad</t>
  </si>
  <si>
    <t xml:space="preserve"> Public Islamic Bank Berhad</t>
  </si>
  <si>
    <t xml:space="preserve"> RHB Islamic Bank Berhad</t>
  </si>
  <si>
    <t xml:space="preserve"> Standard Chartered Saadiq Berhad</t>
  </si>
  <si>
    <t>ii. Amount of the cash initial margin that is off the bank’s balance sheet but continues to 
     create an off-balance sheet exposure of the bank</t>
  </si>
  <si>
    <t>a. Initial margin in the form of securities that a bank includes in its total Basel III leverage ratio 
     exposure measure</t>
  </si>
  <si>
    <t>b. Initial margin in the form of cash that a bank includes in its total Basel III leverage ratio 
     exposure measure</t>
  </si>
  <si>
    <t>a. Amount of the cash initial margin that the bank passes on to an account in the name of the 
     CCP</t>
  </si>
  <si>
    <t xml:space="preserve"> Entity (Global)</t>
  </si>
  <si>
    <t xml:space="preserve"> Skim Perbankan Islam (SPI)</t>
  </si>
  <si>
    <t xml:space="preserve"> Consolidated</t>
  </si>
  <si>
    <t>LR para ref</t>
  </si>
  <si>
    <t>14.2(a)</t>
  </si>
  <si>
    <t>Exposures funded by investment account</t>
  </si>
  <si>
    <t>C) Reconciliation (following relevant accounting standards)</t>
  </si>
  <si>
    <t>E) Calculation of the leverage ratio</t>
  </si>
  <si>
    <t>Notional amount of items falling under 0% CCF category; of which:</t>
  </si>
  <si>
    <t>Notional amount of items falling under 20% CCF category</t>
  </si>
  <si>
    <t>Notional amount of items falling under 50% CCF category</t>
  </si>
  <si>
    <t>Notional amount of items falling under 100% CCF category</t>
  </si>
  <si>
    <t>13.3(b), 13.4</t>
  </si>
  <si>
    <t>14.1 − 14.7</t>
  </si>
  <si>
    <t>Memo item: SFT exposures to QCCPs from client-cleared transactions</t>
  </si>
  <si>
    <t>Total exposures for the calculation of the leverage ratio (Total LR Exposure)</t>
  </si>
  <si>
    <t>Please refer to the Leverage Ratio policy document in completing this reporting template.
All amounts must be reported in thousands ('000) of Ringgit Malaysia.
All cells shaded in yellow must be filled.
The reporting forms include pre-programmed formulae for ease of computation. Banking institutions must not tamper with the reporting forms in any way either by adding rows, columns or changing the formulae of the cells.</t>
  </si>
  <si>
    <t>13.6(b)</t>
  </si>
  <si>
    <t>13.1, 13.2, 13.6, 13.7</t>
  </si>
  <si>
    <r>
      <t>Replacement cost associated with all derivatives transactions (gross of variation margin)</t>
    </r>
    <r>
      <rPr>
        <vertAlign val="superscript"/>
        <sz val="10"/>
        <rFont val="Arial"/>
        <family val="2"/>
      </rPr>
      <t>1</t>
    </r>
  </si>
  <si>
    <t>14.8 − 14.9</t>
  </si>
  <si>
    <r>
      <t>SFT agent transactions eligible for the exceptional treatment</t>
    </r>
    <r>
      <rPr>
        <vertAlign val="superscript"/>
        <sz val="10"/>
        <rFont val="Arial"/>
        <family val="2"/>
      </rPr>
      <t>2</t>
    </r>
  </si>
  <si>
    <t>13.3(a), 13.4</t>
  </si>
  <si>
    <t>Securities financing transactions:</t>
  </si>
  <si>
    <t>Other assets:</t>
  </si>
  <si>
    <t>D) Effective notional amount for written credit derivatives</t>
  </si>
  <si>
    <t>13.9 - 13.12</t>
  </si>
  <si>
    <r>
      <rPr>
        <vertAlign val="superscript"/>
        <sz val="10"/>
        <rFont val="Arial"/>
        <family val="2"/>
      </rPr>
      <t>1</t>
    </r>
    <r>
      <rPr>
        <sz val="10"/>
        <rFont val="Arial"/>
        <family val="2"/>
      </rPr>
      <t xml:space="preserve"> To include replacement cost for exempted CCP transactions under paragraph 13.6(b).</t>
    </r>
  </si>
  <si>
    <r>
      <rPr>
        <vertAlign val="superscript"/>
        <sz val="10"/>
        <rFont val="Arial"/>
        <family val="2"/>
      </rPr>
      <t>2</t>
    </r>
    <r>
      <rPr>
        <sz val="10"/>
        <rFont val="Arial"/>
        <family val="2"/>
      </rPr>
      <t xml:space="preserve"> SFTs under paragraph 14.10 need not be reported.</t>
    </r>
  </si>
  <si>
    <t xml:space="preserve"> China Construction Bank (Malaysia) Berhad</t>
  </si>
  <si>
    <t>Derivatives (Replacement Cost):</t>
  </si>
  <si>
    <t>Derivatives (Potential Future Exposure)</t>
  </si>
  <si>
    <t>Off-balance sheet items</t>
  </si>
  <si>
    <t xml:space="preserve">Notes: </t>
  </si>
  <si>
    <t>13.1 − 13.8</t>
  </si>
  <si>
    <t>11.5(b), 11.6</t>
  </si>
  <si>
    <t>13.1 − 13.2, 13.5 − 13.8, 13.13</t>
  </si>
  <si>
    <r>
      <rPr>
        <vertAlign val="superscript"/>
        <sz val="10"/>
        <rFont val="Arial"/>
        <family val="2"/>
      </rPr>
      <t>5</t>
    </r>
    <r>
      <rPr>
        <sz val="10"/>
        <rFont val="Arial"/>
        <family val="2"/>
      </rPr>
      <t xml:space="preserve"> Refers to derivatives collateral provided that has reduced the value of balance sheet assets.</t>
    </r>
  </si>
  <si>
    <r>
      <rPr>
        <vertAlign val="superscript"/>
        <sz val="10"/>
        <rFont val="Arial"/>
        <family val="2"/>
      </rPr>
      <t>6</t>
    </r>
    <r>
      <rPr>
        <sz val="10"/>
        <rFont val="Arial"/>
        <family val="2"/>
      </rPr>
      <t xml:space="preserve"> May be adjusted in accordance with paragraph 13.13, for written credit derivatives where effective notional amount is not offset.</t>
    </r>
  </si>
  <si>
    <r>
      <t>Accounting other assets</t>
    </r>
    <r>
      <rPr>
        <vertAlign val="superscript"/>
        <sz val="10"/>
        <rFont val="Arial"/>
        <family val="2"/>
      </rPr>
      <t>3,4</t>
    </r>
  </si>
  <si>
    <r>
      <t xml:space="preserve">   Grossed-up assets for derivatives collateral provided</t>
    </r>
    <r>
      <rPr>
        <vertAlign val="superscript"/>
        <sz val="10"/>
        <rFont val="Arial"/>
        <family val="2"/>
      </rPr>
      <t>5</t>
    </r>
  </si>
  <si>
    <r>
      <t>Derivatives</t>
    </r>
    <r>
      <rPr>
        <vertAlign val="superscript"/>
        <sz val="10"/>
        <rFont val="Arial"/>
        <family val="2"/>
      </rPr>
      <t>6</t>
    </r>
    <r>
      <rPr>
        <sz val="10"/>
        <rFont val="Arial"/>
        <family val="2"/>
      </rPr>
      <t>:</t>
    </r>
  </si>
  <si>
    <r>
      <rPr>
        <vertAlign val="superscript"/>
        <sz val="10"/>
        <rFont val="Arial"/>
        <family val="2"/>
      </rPr>
      <t>4</t>
    </r>
    <r>
      <rPr>
        <sz val="10"/>
        <rFont val="Arial"/>
        <family val="2"/>
      </rPr>
      <t xml:space="preserve"> To be reported net of impairment provisions that have decreased Tier 1 Capital as per paragraph 11.4.</t>
    </r>
  </si>
  <si>
    <r>
      <rPr>
        <vertAlign val="superscript"/>
        <sz val="10"/>
        <rFont val="Arial"/>
        <family val="2"/>
      </rPr>
      <t>3</t>
    </r>
    <r>
      <rPr>
        <sz val="10"/>
        <rFont val="Arial"/>
        <family val="2"/>
      </rPr>
      <t xml:space="preserve"> To be reported gross of adjustments to Tier 1 Capital as per paragraph 11.3 (these amounts are to be reported separately in cell J102).</t>
    </r>
  </si>
  <si>
    <t>BNM/RH/PD 029-17</t>
  </si>
  <si>
    <t>Exposures funded by investment account*</t>
  </si>
  <si>
    <t xml:space="preserve">* </t>
  </si>
  <si>
    <t>Tier 1 Capital</t>
  </si>
  <si>
    <t>Version 2.0</t>
  </si>
  <si>
    <t>Check: impairment provisions for off-balance sheet exposures should not exceed total off-balance sheet exposures</t>
  </si>
  <si>
    <t>Deduction of eligible impairment provisions from off-balance sheet items</t>
  </si>
  <si>
    <t>Total exposures funded by investment account excluded from Total LR Exposure</t>
  </si>
  <si>
    <t>Total exposures funded by investment account</t>
  </si>
  <si>
    <t>In accordance with paragraph 11.7 of the Leverage Ratio policy document, exposures funded by an investment account are excluded from the Total LR Exposure. Exposures reported in this sheet will be deducted from total exposures amount through cell J103 in the “LR_Main” worksheet.</t>
  </si>
  <si>
    <t>Issued on 30 March 2018</t>
  </si>
  <si>
    <t>Calculation of ratios</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</si>
</sst>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41" formatCode="_-* #,##0_-;\-* #,##0_-;_-* &quot;-&quot;_-;_-@_-"/>
    <numFmt numFmtId="43" formatCode="_-* #,##0.00_-;\-* #,##0.00_-;_-* &quot;-&quot;??_-;_-@_-"/>
    <numFmt numFmtId="164" formatCode="_-&quot;Sfr.&quot;* #,##0_-;\-&quot;Sfr.&quot;* #,##0_-;_-&quot;Sfr.&quot;* &quot;-&quot;_-;_-@_-"/>
    <numFmt numFmtId="165" formatCode="_-&quot;Sfr.&quot;* #,##0.00_-;\-&quot;Sfr.&quot;* #,##0.00_-;_-&quot;Sfr.&quot;* &quot;-&quot;??_-;_-@_-"/>
    <numFmt numFmtId="166" formatCode="0.0"/>
    <numFmt numFmtId="167" formatCode="0.00000"/>
    <numFmt numFmtId="168" formatCode="0.0000"/>
    <numFmt numFmtId="169" formatCode="0.0000%"/>
    <numFmt numFmtId="170" formatCode="yyyy\-mm\-dd;@"/>
    <numFmt numFmtId="171" formatCode="[&gt;0]General"/>
    <numFmt numFmtId="172" formatCode="&quot;Yes&quot;;[Red]&quot;No&quot;"/>
    <numFmt numFmtId="173" formatCode="0.0%"/>
    <numFmt numFmtId="174" formatCode="[$-F800]dddd\,\ mmmm\ dd\,\ yyyy"/>
  </numFmts>
  <fonts count="62" x14ac:knownFonts="1">
    <font>
      <sz val="10"/>
      <name val="Segoe UI"/>
      <family val="2"/>
    </font>
    <font>
      <sz val="11"/>
      <color theme="1"/>
      <name val="Calibri"/>
      <family val="2"/>
      <scheme val="minor"/>
    </font>
    <font>
      <sz val="11"/>
      <color theme="1"/>
      <name val="Calibri"/>
      <family val="2"/>
      <scheme val="minor"/>
    </font>
    <font>
      <sz val="11"/>
      <color theme="1"/>
      <name val="Arial"/>
      <family val="2"/>
    </font>
    <font>
      <sz val="10"/>
      <name val="Arial"/>
      <family val="2"/>
    </font>
    <font>
      <b/>
      <sz val="12"/>
      <name val="Arial"/>
      <family val="2"/>
    </font>
    <font>
      <b/>
      <sz val="10"/>
      <name val="Arial"/>
      <family val="2"/>
    </font>
    <font>
      <sz val="8"/>
      <name val="Arial"/>
      <family val="2"/>
    </font>
    <font>
      <b/>
      <sz val="18"/>
      <color theme="3"/>
      <name val="Cambria"/>
      <family val="2"/>
      <scheme val="major"/>
    </font>
    <font>
      <b/>
      <sz val="11"/>
      <color theme="3"/>
      <name val="Arial"/>
      <family val="2"/>
    </font>
    <font>
      <sz val="11"/>
      <color rgb="FF006100"/>
      <name val="Arial"/>
      <family val="2"/>
    </font>
    <font>
      <sz val="11"/>
      <color rgb="FF9C0006"/>
      <name val="Arial"/>
      <family val="2"/>
    </font>
    <font>
      <sz val="11"/>
      <color rgb="FF9C6500"/>
      <name val="Arial"/>
      <family val="2"/>
    </font>
    <font>
      <sz val="11"/>
      <color rgb="FF3F3F76"/>
      <name val="Arial"/>
      <family val="2"/>
    </font>
    <font>
      <b/>
      <sz val="11"/>
      <color rgb="FF3F3F3F"/>
      <name val="Arial"/>
      <family val="2"/>
    </font>
    <font>
      <b/>
      <sz val="11"/>
      <color rgb="FFFA7D00"/>
      <name val="Arial"/>
      <family val="2"/>
    </font>
    <font>
      <sz val="11"/>
      <color rgb="FFFA7D00"/>
      <name val="Arial"/>
      <family val="2"/>
    </font>
    <font>
      <b/>
      <sz val="11"/>
      <color theme="0"/>
      <name val="Arial"/>
      <family val="2"/>
    </font>
    <font>
      <i/>
      <sz val="11"/>
      <color rgb="FF7F7F7F"/>
      <name val="Arial"/>
      <family val="2"/>
    </font>
    <font>
      <b/>
      <sz val="11"/>
      <color theme="1"/>
      <name val="Arial"/>
      <family val="2"/>
    </font>
    <font>
      <sz val="10"/>
      <color rgb="FFAA322F"/>
      <name val="Arial"/>
      <family val="2"/>
    </font>
    <font>
      <sz val="11"/>
      <color theme="0"/>
      <name val="Arial"/>
      <family val="2"/>
    </font>
    <font>
      <b/>
      <sz val="20"/>
      <name val="Segoe UI"/>
      <family val="2"/>
    </font>
    <font>
      <b/>
      <sz val="13"/>
      <name val="Segoe UI"/>
      <family val="2"/>
    </font>
    <font>
      <b/>
      <sz val="13"/>
      <color theme="3"/>
      <name val="Arial"/>
      <family val="2"/>
    </font>
    <font>
      <sz val="11"/>
      <color theme="0"/>
      <name val="Calibri"/>
      <family val="2"/>
      <scheme val="minor"/>
    </font>
    <font>
      <b/>
      <sz val="20"/>
      <name val="Arial"/>
      <family val="2"/>
    </font>
    <font>
      <b/>
      <sz val="10"/>
      <color rgb="FFAA322F"/>
      <name val="Arial"/>
      <family val="2"/>
    </font>
    <font>
      <b/>
      <sz val="13"/>
      <color theme="3"/>
      <name val="Calibri"/>
      <family val="2"/>
      <scheme val="minor"/>
    </font>
    <font>
      <sz val="12"/>
      <name val="Arial"/>
      <family val="2"/>
    </font>
    <font>
      <b/>
      <u/>
      <sz val="12"/>
      <name val="Arial"/>
      <family val="2"/>
    </font>
    <font>
      <b/>
      <sz val="15"/>
      <color theme="3"/>
      <name val="Calibri"/>
      <family val="2"/>
      <scheme val="minor"/>
    </font>
    <font>
      <sz val="14"/>
      <name val="Arial"/>
      <family val="2"/>
    </font>
    <font>
      <b/>
      <sz val="15"/>
      <name val="Arial"/>
      <family val="2"/>
    </font>
    <font>
      <b/>
      <sz val="12"/>
      <color rgb="FFFF0000"/>
      <name val="Arial"/>
      <family val="2"/>
    </font>
    <font>
      <b/>
      <sz val="12"/>
      <color rgb="FF000000"/>
      <name val="Arial"/>
      <family val="2"/>
    </font>
    <font>
      <sz val="10"/>
      <name val="Segoe UI"/>
      <family val="2"/>
    </font>
    <font>
      <b/>
      <sz val="10"/>
      <name val="Segoe UI"/>
      <family val="2"/>
    </font>
    <font>
      <b/>
      <sz val="12"/>
      <name val="Segoe UI"/>
      <family val="2"/>
    </font>
    <font>
      <sz val="10"/>
      <color indexed="8"/>
      <name val="Segoe UI"/>
      <family val="2"/>
    </font>
    <font>
      <sz val="10"/>
      <color indexed="9"/>
      <name val="Segoe UI"/>
      <family val="2"/>
    </font>
    <font>
      <sz val="10"/>
      <color theme="0"/>
      <name val="Segoe UI"/>
      <family val="2"/>
    </font>
    <font>
      <sz val="10"/>
      <color rgb="FFFF0000"/>
      <name val="Arial"/>
      <family val="2"/>
    </font>
    <font>
      <sz val="10"/>
      <color indexed="10"/>
      <name val="Arial"/>
      <family val="2"/>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9"/>
      <name val="Arial"/>
      <family val="2"/>
    </font>
    <font>
      <sz val="9"/>
      <color rgb="FFFF0000"/>
      <name val="Arial"/>
      <family val="2"/>
    </font>
    <font>
      <vertAlign val="superscript"/>
      <sz val="10"/>
      <name val="Arial"/>
      <family val="2"/>
    </font>
    <font>
      <b/>
      <sz val="11"/>
      <color rgb="FFFF0000"/>
      <name val="Arial"/>
      <family val="2"/>
    </font>
    <font>
      <sz val="11"/>
      <name val="Arial"/>
      <family val="2"/>
    </font>
    <font>
      <sz val="18"/>
      <name val="Arial"/>
      <family val="2"/>
    </font>
    <font>
      <b/>
      <sz val="10"/>
      <color theme="0"/>
      <name val="Arial"/>
      <family val="2"/>
    </font>
  </fonts>
  <fills count="59">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mediumGray">
        <fgColor indexed="45"/>
        <bgColor indexed="9"/>
      </patternFill>
    </fill>
    <fill>
      <patternFill patternType="lightGray">
        <fgColor indexed="45"/>
        <bgColor indexed="9"/>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D5D6D2"/>
        <bgColor indexed="64"/>
      </patternFill>
    </fill>
    <fill>
      <patternFill patternType="solid">
        <fgColor theme="6" tint="0.59996337778862885"/>
        <bgColor indexed="64"/>
      </patternFill>
    </fill>
    <fill>
      <patternFill patternType="solid">
        <fgColor theme="5" tint="0.39994506668294322"/>
        <bgColor indexed="64"/>
      </patternFill>
    </fill>
    <fill>
      <patternFill patternType="solid">
        <fgColor theme="5" tint="0.39994506668294322"/>
        <bgColor indexed="4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EC72"/>
        <bgColor indexed="64"/>
      </patternFill>
    </fill>
    <fill>
      <patternFill patternType="solid">
        <fgColor rgb="FFFFEC72"/>
        <bgColor indexed="45"/>
      </patternFill>
    </fill>
    <fill>
      <patternFill patternType="solid">
        <fgColor rgb="FFEAA121"/>
        <bgColor indexed="64"/>
      </patternFill>
    </fill>
    <fill>
      <patternFill patternType="solid">
        <fgColor rgb="FFD8E4BC"/>
        <bgColor indexed="64"/>
      </patternFill>
    </fill>
    <fill>
      <patternFill patternType="solid">
        <fgColor indexed="9"/>
        <bgColor indexed="8"/>
      </patternFill>
    </fill>
    <fill>
      <patternFill patternType="solid">
        <fgColor indexed="13"/>
        <bgColor indexed="64"/>
      </patternFill>
    </fill>
    <fill>
      <patternFill patternType="solid">
        <fgColor theme="0" tint="-0.249977111117893"/>
        <bgColor indexed="64"/>
      </patternFill>
    </fill>
    <fill>
      <patternFill patternType="solid">
        <fgColor rgb="FFFFFFFF"/>
        <bgColor rgb="FF000000"/>
      </patternFill>
    </fill>
    <fill>
      <patternFill patternType="solid">
        <fgColor rgb="FFFFEC72"/>
        <bgColor rgb="FF000000"/>
      </patternFill>
    </fill>
    <fill>
      <patternFill patternType="solid">
        <fgColor rgb="FFBFBFBF"/>
        <bgColor rgb="FF000000"/>
      </patternFill>
    </fill>
    <fill>
      <patternFill patternType="solid">
        <fgColor theme="0" tint="-0.14999847407452621"/>
        <bgColor indexed="64"/>
      </patternFill>
    </fill>
    <fill>
      <patternFill patternType="solid">
        <fgColor indexed="22"/>
        <bgColor indexed="64"/>
      </patternFill>
    </fill>
    <fill>
      <patternFill patternType="solid">
        <fgColor indexed="47"/>
        <bgColor indexed="64"/>
      </patternFill>
    </fill>
    <fill>
      <patternFill patternType="solid">
        <fgColor indexed="13"/>
        <bgColor indexed="45"/>
      </patternFill>
    </fill>
    <fill>
      <patternFill patternType="solid">
        <fgColor indexed="42"/>
        <bgColor indexed="64"/>
      </patternFill>
    </fill>
    <fill>
      <patternFill patternType="solid">
        <fgColor indexed="45"/>
        <bgColor indexed="45"/>
      </patternFill>
    </fill>
    <fill>
      <patternFill patternType="solid">
        <fgColor indexed="45"/>
        <bgColor indexed="64"/>
      </patternFill>
    </fill>
    <fill>
      <patternFill patternType="solid">
        <fgColor theme="6"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BCBDBC"/>
      </left>
      <right style="thin">
        <color rgb="FFBCBDBC"/>
      </right>
      <top style="thin">
        <color indexed="64"/>
      </top>
      <bottom style="thin">
        <color indexed="64"/>
      </bottom>
      <diagonal/>
    </border>
    <border>
      <left style="thin">
        <color rgb="FFBCBDBC"/>
      </left>
      <right style="thin">
        <color rgb="FFBCBDBC"/>
      </right>
      <top style="thin">
        <color indexed="64"/>
      </top>
      <bottom style="thin">
        <color rgb="FFBCBDBC"/>
      </bottom>
      <diagonal/>
    </border>
    <border>
      <left style="thin">
        <color rgb="FFBCBDBC"/>
      </left>
      <right style="thin">
        <color rgb="FFBCBDBC"/>
      </right>
      <top style="thin">
        <color rgb="FFBCBDBC"/>
      </top>
      <bottom style="thin">
        <color rgb="FFBCBDBC"/>
      </bottom>
      <diagonal/>
    </border>
    <border>
      <left style="thin">
        <color rgb="FFBCBDBC"/>
      </left>
      <right style="thin">
        <color rgb="FFBCBDBC"/>
      </right>
      <top style="thin">
        <color rgb="FFBCBDBC"/>
      </top>
      <bottom style="thin">
        <color indexed="64"/>
      </bottom>
      <diagonal/>
    </border>
    <border>
      <left style="thin">
        <color rgb="FFBCBDBC"/>
      </left>
      <right style="thin">
        <color rgb="FFBCBDBC"/>
      </right>
      <top/>
      <bottom style="thin">
        <color rgb="FFBCBDBC"/>
      </bottom>
      <diagonal/>
    </border>
    <border>
      <left/>
      <right style="thin">
        <color rgb="FFBCBDBC"/>
      </right>
      <top style="thin">
        <color indexed="64"/>
      </top>
      <bottom style="thin">
        <color indexed="64"/>
      </bottom>
      <diagonal/>
    </border>
    <border>
      <left/>
      <right style="thin">
        <color rgb="FFBCBDBC"/>
      </right>
      <top style="thin">
        <color indexed="64"/>
      </top>
      <bottom style="thin">
        <color rgb="FFBCBDBC"/>
      </bottom>
      <diagonal/>
    </border>
    <border>
      <left/>
      <right style="thin">
        <color rgb="FFBCBDBC"/>
      </right>
      <top style="thin">
        <color rgb="FFBCBDBC"/>
      </top>
      <bottom style="thin">
        <color rgb="FFBCBDBC"/>
      </bottom>
      <diagonal/>
    </border>
    <border>
      <left/>
      <right style="thin">
        <color rgb="FFBCBDBC"/>
      </right>
      <top style="thin">
        <color rgb="FFBCBDBC"/>
      </top>
      <bottom style="thin">
        <color indexed="64"/>
      </bottom>
      <diagonal/>
    </border>
    <border>
      <left/>
      <right/>
      <top style="thin">
        <color indexed="64"/>
      </top>
      <bottom style="thin">
        <color rgb="FFBCBDBC"/>
      </bottom>
      <diagonal/>
    </border>
    <border>
      <left/>
      <right/>
      <top style="thin">
        <color rgb="FFBCBDBC"/>
      </top>
      <bottom style="thin">
        <color rgb="FFBCBDBC"/>
      </bottom>
      <diagonal/>
    </border>
    <border>
      <left/>
      <right/>
      <top style="thin">
        <color rgb="FFBCBDBC"/>
      </top>
      <bottom style="thin">
        <color indexed="64"/>
      </bottom>
      <diagonal/>
    </border>
    <border>
      <left style="thin">
        <color rgb="FFBCBDBC"/>
      </left>
      <right/>
      <top style="thin">
        <color indexed="64"/>
      </top>
      <bottom style="thin">
        <color indexed="64"/>
      </bottom>
      <diagonal/>
    </border>
    <border>
      <left style="thin">
        <color rgb="FFBCBDBC"/>
      </left>
      <right/>
      <top style="thin">
        <color indexed="64"/>
      </top>
      <bottom style="thin">
        <color rgb="FFBCBDBC"/>
      </bottom>
      <diagonal/>
    </border>
    <border>
      <left style="thin">
        <color rgb="FFBCBDBC"/>
      </left>
      <right/>
      <top style="thin">
        <color rgb="FFBCBDBC"/>
      </top>
      <bottom style="thin">
        <color indexed="64"/>
      </bottom>
      <diagonal/>
    </border>
    <border>
      <left/>
      <right style="thin">
        <color rgb="FFBCBDBC"/>
      </right>
      <top style="thin">
        <color indexed="64"/>
      </top>
      <bottom/>
      <diagonal/>
    </border>
    <border>
      <left/>
      <right style="thin">
        <color rgb="FFBCBDBC"/>
      </right>
      <top/>
      <bottom style="thin">
        <color indexed="64"/>
      </bottom>
      <diagonal/>
    </border>
    <border>
      <left style="thin">
        <color rgb="FFBCBDBC"/>
      </left>
      <right/>
      <top style="thin">
        <color rgb="FFBCBDBC"/>
      </top>
      <bottom style="thin">
        <color rgb="FFBCBDBC"/>
      </bottom>
      <diagonal/>
    </border>
    <border>
      <left style="thin">
        <color rgb="FFBCBDBC"/>
      </left>
      <right/>
      <top/>
      <bottom style="thin">
        <color rgb="FFBCBDBC"/>
      </bottom>
      <diagonal/>
    </border>
    <border>
      <left/>
      <right style="thin">
        <color rgb="FFBCBDBC"/>
      </right>
      <top/>
      <bottom style="thin">
        <color rgb="FFBCBDBC"/>
      </bottom>
      <diagonal/>
    </border>
    <border>
      <left style="thin">
        <color rgb="FFBCBDBC"/>
      </left>
      <right style="thin">
        <color rgb="FFBCBDBC"/>
      </right>
      <top style="thin">
        <color rgb="FFBCBDBC"/>
      </top>
      <bottom/>
      <diagonal/>
    </border>
    <border>
      <left/>
      <right style="thin">
        <color rgb="FFBCBDBC"/>
      </right>
      <top style="thin">
        <color rgb="FFBCBDBC"/>
      </top>
      <bottom/>
      <diagonal/>
    </border>
    <border>
      <left style="thin">
        <color rgb="FFBCBDBC"/>
      </left>
      <right/>
      <top style="thin">
        <color rgb="FFBCBDBC"/>
      </top>
      <bottom/>
      <diagonal/>
    </border>
    <border>
      <left style="thin">
        <color rgb="FFBCBDBC"/>
      </left>
      <right style="thin">
        <color rgb="FFBCBDBC"/>
      </right>
      <top style="thin">
        <color indexed="64"/>
      </top>
      <bottom/>
      <diagonal/>
    </border>
    <border>
      <left style="thin">
        <color rgb="FFBCBDBC"/>
      </left>
      <right style="thin">
        <color rgb="FFBCBDBC"/>
      </right>
      <top/>
      <bottom style="thin">
        <color indexed="64"/>
      </bottom>
      <diagonal/>
    </border>
    <border>
      <left style="thin">
        <color rgb="FFBCBDBC"/>
      </left>
      <right/>
      <top style="thin">
        <color indexed="64"/>
      </top>
      <bottom/>
      <diagonal/>
    </border>
    <border>
      <left style="thin">
        <color rgb="FFBCBDBC"/>
      </left>
      <right/>
      <top/>
      <bottom style="thin">
        <color indexed="64"/>
      </bottom>
      <diagonal/>
    </border>
    <border>
      <left style="thin">
        <color rgb="FFBCBDBC"/>
      </left>
      <right/>
      <top/>
      <bottom/>
      <diagonal/>
    </border>
    <border>
      <left/>
      <right/>
      <top/>
      <bottom style="thin">
        <color rgb="FFBCBDBC"/>
      </bottom>
      <diagonal/>
    </border>
    <border>
      <left/>
      <right style="thin">
        <color rgb="FFBCBDBC"/>
      </right>
      <top/>
      <bottom/>
      <diagonal/>
    </border>
    <border>
      <left/>
      <right/>
      <top/>
      <bottom style="thick">
        <color theme="4" tint="0.499984740745262"/>
      </bottom>
      <diagonal/>
    </border>
    <border>
      <left/>
      <right/>
      <top/>
      <bottom style="thick">
        <color theme="4"/>
      </bottom>
      <diagonal/>
    </border>
    <border>
      <left style="thin">
        <color rgb="FFBCBDBC"/>
      </left>
      <right style="thin">
        <color rgb="FFBCBDBC"/>
      </right>
      <top/>
      <bottom/>
      <diagonal/>
    </border>
    <border>
      <left/>
      <right/>
      <top style="thin">
        <color rgb="FFBCBDBC"/>
      </top>
      <bottom/>
      <diagonal/>
    </border>
    <border>
      <left style="thin">
        <color indexed="64"/>
      </left>
      <right style="thin">
        <color indexed="64"/>
      </right>
      <top style="thin">
        <color indexed="64"/>
      </top>
      <bottom/>
      <diagonal/>
    </border>
  </borders>
  <cellStyleXfs count="190">
    <xf numFmtId="0" fontId="0" fillId="6" borderId="0">
      <alignment vertical="center"/>
    </xf>
    <xf numFmtId="3" fontId="20" fillId="6" borderId="1" applyProtection="0">
      <alignment horizontal="right" vertical="center"/>
    </xf>
    <xf numFmtId="0" fontId="4" fillId="6" borderId="1">
      <alignment horizontal="center" vertical="center"/>
    </xf>
    <xf numFmtId="0" fontId="4" fillId="13" borderId="1" applyNumberFormat="0" applyFont="0" applyBorder="0">
      <alignment horizontal="center" vertical="center"/>
    </xf>
    <xf numFmtId="0" fontId="22" fillId="2" borderId="2" applyNumberFormat="0" applyFill="0" applyBorder="0" applyAlignment="0" applyProtection="0">
      <alignment horizontal="left"/>
    </xf>
    <xf numFmtId="0" fontId="6" fillId="6" borderId="3" applyFont="0" applyBorder="0">
      <alignment horizontal="center" wrapText="1"/>
    </xf>
    <xf numFmtId="3" fontId="4" fillId="43" borderId="21" applyFont="0" applyProtection="0">
      <alignment horizontal="right" vertical="center"/>
    </xf>
    <xf numFmtId="10" fontId="4" fillId="43" borderId="21" applyFont="0" applyProtection="0">
      <alignment horizontal="right" vertical="center"/>
    </xf>
    <xf numFmtId="9" fontId="4" fillId="43" borderId="21" applyFont="0" applyProtection="0">
      <alignment horizontal="right" vertical="center"/>
    </xf>
    <xf numFmtId="0" fontId="4" fillId="43" borderId="21" applyNumberFormat="0" applyFont="0" applyProtection="0">
      <alignment horizontal="left" vertical="center"/>
    </xf>
    <xf numFmtId="170" fontId="4" fillId="41" borderId="21" applyFont="0">
      <alignment vertical="center"/>
      <protection locked="0"/>
    </xf>
    <xf numFmtId="3" fontId="4" fillId="41" borderId="21" applyFont="0">
      <alignment horizontal="right" vertical="center"/>
      <protection locked="0"/>
    </xf>
    <xf numFmtId="166" fontId="4" fillId="41" borderId="21" applyFont="0">
      <alignment horizontal="right" vertical="center"/>
      <protection locked="0"/>
    </xf>
    <xf numFmtId="168" fontId="4" fillId="42" borderId="21" applyFont="0">
      <alignment vertical="center"/>
      <protection locked="0"/>
    </xf>
    <xf numFmtId="10" fontId="4" fillId="41" borderId="21" applyFont="0">
      <alignment horizontal="right" vertical="center"/>
      <protection locked="0"/>
    </xf>
    <xf numFmtId="9" fontId="4" fillId="41" borderId="21" applyFont="0">
      <alignment horizontal="right" vertical="center"/>
      <protection locked="0"/>
    </xf>
    <xf numFmtId="169" fontId="4" fillId="41" borderId="21" applyFont="0">
      <alignment horizontal="right" vertical="center"/>
      <protection locked="0"/>
    </xf>
    <xf numFmtId="173" fontId="4" fillId="41" borderId="21" applyFont="0">
      <alignment horizontal="right" vertical="center"/>
      <protection locked="0"/>
    </xf>
    <xf numFmtId="0" fontId="4" fillId="41" borderId="21" applyFont="0">
      <alignment horizontal="center" vertical="center" wrapText="1"/>
      <protection locked="0"/>
    </xf>
    <xf numFmtId="49" fontId="4" fillId="41" borderId="21" applyFont="0">
      <alignment vertical="center"/>
      <protection locked="0"/>
    </xf>
    <xf numFmtId="3" fontId="4" fillId="14" borderId="21" applyFont="0">
      <alignment horizontal="right" vertical="center"/>
      <protection locked="0"/>
    </xf>
    <xf numFmtId="166" fontId="4" fillId="14" borderId="21" applyFont="0">
      <alignment horizontal="right" vertical="center"/>
      <protection locked="0"/>
    </xf>
    <xf numFmtId="10" fontId="4" fillId="14" borderId="21" applyFont="0">
      <alignment horizontal="right" vertical="center"/>
      <protection locked="0"/>
    </xf>
    <xf numFmtId="9" fontId="4" fillId="14" borderId="21" applyFont="0">
      <alignment horizontal="right" vertical="center"/>
      <protection locked="0"/>
    </xf>
    <xf numFmtId="169" fontId="4" fillId="14" borderId="21" applyFont="0">
      <alignment horizontal="right" vertical="center"/>
      <protection locked="0"/>
    </xf>
    <xf numFmtId="173" fontId="4" fillId="14" borderId="21" applyFont="0">
      <alignment horizontal="right" vertical="center"/>
      <protection locked="0"/>
    </xf>
    <xf numFmtId="0" fontId="4" fillId="14" borderId="21" applyFont="0">
      <alignment horizontal="center" vertical="center" wrapText="1"/>
      <protection locked="0"/>
    </xf>
    <xf numFmtId="0" fontId="4" fillId="14" borderId="21" applyNumberFormat="0" applyFont="0">
      <alignment horizontal="center" vertical="center" wrapText="1"/>
      <protection locked="0"/>
    </xf>
    <xf numFmtId="3" fontId="4" fillId="3" borderId="1" applyFont="0">
      <alignment horizontal="right" vertical="center"/>
      <protection locked="0"/>
    </xf>
    <xf numFmtId="172" fontId="4" fillId="6" borderId="1" applyFont="0">
      <alignment horizontal="center" vertical="center"/>
    </xf>
    <xf numFmtId="3" fontId="4" fillId="6" borderId="1" applyFont="0">
      <alignment horizontal="right" vertical="center"/>
    </xf>
    <xf numFmtId="167" fontId="4" fillId="6" borderId="1" applyFont="0">
      <alignment horizontal="right" vertical="center"/>
    </xf>
    <xf numFmtId="166" fontId="4" fillId="6" borderId="1" applyFont="0">
      <alignment horizontal="right" vertical="center"/>
    </xf>
    <xf numFmtId="10" fontId="4" fillId="6" borderId="1" applyFont="0">
      <alignment horizontal="right" vertical="center"/>
    </xf>
    <xf numFmtId="9" fontId="4" fillId="6" borderId="1" applyFont="0">
      <alignment horizontal="right" vertical="center"/>
    </xf>
    <xf numFmtId="171" fontId="4" fillId="6" borderId="1" applyFont="0">
      <alignment horizontal="center" vertical="center" wrapText="1"/>
    </xf>
    <xf numFmtId="170" fontId="4" fillId="4" borderId="1" applyFont="0">
      <alignment vertical="center"/>
    </xf>
    <xf numFmtId="1" fontId="4" fillId="4" borderId="1" applyFont="0">
      <alignment horizontal="right" vertical="center"/>
    </xf>
    <xf numFmtId="168" fontId="4" fillId="4" borderId="1" applyFont="0">
      <alignment vertical="center"/>
    </xf>
    <xf numFmtId="9" fontId="4" fillId="4" borderId="1" applyFont="0">
      <alignment horizontal="right" vertical="center"/>
    </xf>
    <xf numFmtId="169" fontId="4" fillId="4" borderId="1" applyFont="0">
      <alignment horizontal="right" vertical="center"/>
    </xf>
    <xf numFmtId="10" fontId="4" fillId="4" borderId="1" applyFont="0">
      <alignment horizontal="right" vertical="center"/>
    </xf>
    <xf numFmtId="0" fontId="4" fillId="4" borderId="1" applyFont="0">
      <alignment horizontal="center" vertical="center" wrapText="1"/>
    </xf>
    <xf numFmtId="49" fontId="4" fillId="4" borderId="1" applyFont="0">
      <alignment vertical="center"/>
    </xf>
    <xf numFmtId="168" fontId="4" fillId="5" borderId="1" applyFont="0">
      <alignment vertical="center"/>
    </xf>
    <xf numFmtId="9" fontId="4" fillId="5" borderId="1" applyFont="0">
      <alignment horizontal="right" vertical="center"/>
    </xf>
    <xf numFmtId="170" fontId="4" fillId="16" borderId="1">
      <alignment vertical="center"/>
    </xf>
    <xf numFmtId="168" fontId="4" fillId="15" borderId="1" applyFont="0">
      <alignment horizontal="right" vertical="center"/>
    </xf>
    <xf numFmtId="1" fontId="4" fillId="15" borderId="1" applyFont="0">
      <alignment horizontal="right" vertical="center"/>
    </xf>
    <xf numFmtId="168" fontId="4" fillId="15" borderId="1" applyFont="0">
      <alignment vertical="center"/>
    </xf>
    <xf numFmtId="166" fontId="4" fillId="15" borderId="1" applyFont="0">
      <alignment vertical="center"/>
    </xf>
    <xf numFmtId="10" fontId="4" fillId="15" borderId="1" applyFont="0">
      <alignment horizontal="right" vertical="center"/>
    </xf>
    <xf numFmtId="9" fontId="4" fillId="15" borderId="1" applyFont="0">
      <alignment horizontal="right" vertical="center"/>
    </xf>
    <xf numFmtId="169" fontId="4" fillId="15" borderId="1" applyFont="0">
      <alignment horizontal="right" vertical="center"/>
    </xf>
    <xf numFmtId="10" fontId="4" fillId="15" borderId="4" applyFont="0">
      <alignment horizontal="right" vertical="center"/>
    </xf>
    <xf numFmtId="0" fontId="4" fillId="15" borderId="1" applyFont="0">
      <alignment horizontal="center" vertical="center" wrapText="1"/>
    </xf>
    <xf numFmtId="49" fontId="4" fillId="15" borderId="1" applyFont="0">
      <alignment vertical="center"/>
    </xf>
    <xf numFmtId="0" fontId="8" fillId="0" borderId="0" applyNumberFormat="0" applyFill="0" applyBorder="0" applyAlignment="0" applyProtection="0"/>
    <xf numFmtId="0" fontId="9" fillId="0" borderId="13" applyNumberFormat="0" applyFill="0" applyAlignment="0" applyProtection="0"/>
    <xf numFmtId="0" fontId="9" fillId="0" borderId="0" applyNumberFormat="0" applyFill="0" applyBorder="0" applyAlignment="0" applyProtection="0"/>
    <xf numFmtId="0" fontId="10" fillId="7"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3" fillId="10" borderId="14" applyNumberFormat="0" applyAlignment="0" applyProtection="0"/>
    <xf numFmtId="0" fontId="14" fillId="11" borderId="15" applyNumberFormat="0" applyAlignment="0" applyProtection="0"/>
    <xf numFmtId="0" fontId="15" fillId="11" borderId="14" applyNumberFormat="0" applyAlignment="0" applyProtection="0"/>
    <xf numFmtId="0" fontId="16" fillId="0" borderId="16" applyNumberFormat="0" applyFill="0" applyAlignment="0" applyProtection="0"/>
    <xf numFmtId="0" fontId="17" fillId="12" borderId="17" applyNumberFormat="0" applyAlignment="0" applyProtection="0"/>
    <xf numFmtId="0" fontId="18" fillId="0" borderId="0" applyNumberFormat="0" applyFill="0" applyBorder="0" applyAlignment="0" applyProtection="0"/>
    <xf numFmtId="0" fontId="19" fillId="0" borderId="18" applyNumberFormat="0" applyFill="0" applyAlignment="0" applyProtection="0"/>
    <xf numFmtId="0" fontId="8" fillId="0" borderId="0" applyNumberFormat="0" applyFill="0" applyBorder="0" applyAlignment="0" applyProtection="0"/>
    <xf numFmtId="0" fontId="9" fillId="0" borderId="13" applyNumberFormat="0" applyFill="0" applyAlignment="0" applyProtection="0"/>
    <xf numFmtId="0" fontId="9" fillId="0" borderId="0" applyNumberFormat="0" applyFill="0" applyBorder="0" applyAlignment="0" applyProtection="0"/>
    <xf numFmtId="0" fontId="10" fillId="7" borderId="0" applyNumberFormat="0" applyBorder="0" applyAlignment="0" applyProtection="0"/>
    <xf numFmtId="0" fontId="11" fillId="8" borderId="0" applyNumberFormat="0" applyBorder="0" applyAlignment="0" applyProtection="0"/>
    <xf numFmtId="0" fontId="12" fillId="9" borderId="0" applyNumberFormat="0" applyBorder="0" applyAlignment="0" applyProtection="0"/>
    <xf numFmtId="0" fontId="13" fillId="10" borderId="14" applyNumberFormat="0" applyAlignment="0" applyProtection="0"/>
    <xf numFmtId="0" fontId="14" fillId="11" borderId="15" applyNumberFormat="0" applyAlignment="0" applyProtection="0"/>
    <xf numFmtId="0" fontId="15" fillId="11" borderId="14" applyNumberFormat="0" applyAlignment="0" applyProtection="0"/>
    <xf numFmtId="0" fontId="16" fillId="0" borderId="16" applyNumberFormat="0" applyFill="0" applyAlignment="0" applyProtection="0"/>
    <xf numFmtId="0" fontId="17" fillId="12" borderId="17" applyNumberFormat="0" applyAlignment="0" applyProtection="0"/>
    <xf numFmtId="0" fontId="18" fillId="0" borderId="0" applyNumberFormat="0" applyFill="0" applyBorder="0" applyAlignment="0" applyProtection="0"/>
    <xf numFmtId="0" fontId="19" fillId="0" borderId="18" applyNumberFormat="0" applyFill="0" applyAlignment="0" applyProtection="0"/>
    <xf numFmtId="0" fontId="20" fillId="0" borderId="0" applyNumberFormat="0" applyFill="0" applyBorder="0" applyAlignment="0" applyProtection="0"/>
    <xf numFmtId="0" fontId="21" fillId="17" borderId="0" applyNumberFormat="0" applyBorder="0" applyAlignment="0" applyProtection="0"/>
    <xf numFmtId="0" fontId="3" fillId="18" borderId="0" applyNumberFormat="0" applyBorder="0" applyAlignment="0" applyProtection="0"/>
    <xf numFmtId="0" fontId="3" fillId="19" borderId="0" applyNumberFormat="0" applyBorder="0" applyAlignment="0" applyProtection="0"/>
    <xf numFmtId="0" fontId="21" fillId="20" borderId="0" applyNumberFormat="0" applyBorder="0" applyAlignment="0" applyProtection="0"/>
    <xf numFmtId="0" fontId="21" fillId="21" borderId="0" applyNumberFormat="0" applyBorder="0" applyAlignment="0" applyProtection="0"/>
    <xf numFmtId="0" fontId="3" fillId="22" borderId="0" applyNumberFormat="0" applyBorder="0" applyAlignment="0" applyProtection="0"/>
    <xf numFmtId="0" fontId="3" fillId="23" borderId="0" applyNumberFormat="0" applyBorder="0" applyAlignment="0" applyProtection="0"/>
    <xf numFmtId="0" fontId="21" fillId="24" borderId="0" applyNumberFormat="0" applyBorder="0" applyAlignment="0" applyProtection="0"/>
    <xf numFmtId="0" fontId="21" fillId="25" borderId="0" applyNumberFormat="0" applyBorder="0" applyAlignment="0" applyProtection="0"/>
    <xf numFmtId="0" fontId="3" fillId="26" borderId="0" applyNumberFormat="0" applyBorder="0" applyAlignment="0" applyProtection="0"/>
    <xf numFmtId="0" fontId="3" fillId="27" borderId="0" applyNumberFormat="0" applyBorder="0" applyAlignment="0" applyProtection="0"/>
    <xf numFmtId="0" fontId="21" fillId="28" borderId="0" applyNumberFormat="0" applyBorder="0" applyAlignment="0" applyProtection="0"/>
    <xf numFmtId="0" fontId="21" fillId="29" borderId="0" applyNumberFormat="0" applyBorder="0" applyAlignment="0" applyProtection="0"/>
    <xf numFmtId="0" fontId="3" fillId="30" borderId="0" applyNumberFormat="0" applyBorder="0" applyAlignment="0" applyProtection="0"/>
    <xf numFmtId="0" fontId="3" fillId="31" borderId="0" applyNumberFormat="0" applyBorder="0" applyAlignment="0" applyProtection="0"/>
    <xf numFmtId="0" fontId="21" fillId="32" borderId="0" applyNumberFormat="0" applyBorder="0" applyAlignment="0" applyProtection="0"/>
    <xf numFmtId="0" fontId="21" fillId="33"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21" fillId="36" borderId="0" applyNumberFormat="0" applyBorder="0" applyAlignment="0" applyProtection="0"/>
    <xf numFmtId="0" fontId="21" fillId="37" borderId="0" applyNumberFormat="0" applyBorder="0" applyAlignment="0" applyProtection="0"/>
    <xf numFmtId="0" fontId="3" fillId="38" borderId="0" applyNumberFormat="0" applyBorder="0" applyAlignment="0" applyProtection="0"/>
    <xf numFmtId="0" fontId="3" fillId="39" borderId="0" applyNumberFormat="0" applyBorder="0" applyAlignment="0" applyProtection="0"/>
    <xf numFmtId="0" fontId="21" fillId="40" borderId="0" applyNumberFormat="0" applyBorder="0" applyAlignment="0" applyProtection="0"/>
    <xf numFmtId="41" fontId="4" fillId="0" borderId="0" applyFont="0" applyFill="0" applyBorder="0" applyAlignment="0" applyProtection="0"/>
    <xf numFmtId="164" fontId="4" fillId="0" borderId="0" applyFont="0" applyFill="0" applyBorder="0" applyAlignment="0" applyProtection="0"/>
    <xf numFmtId="170" fontId="4" fillId="44" borderId="19">
      <alignment vertical="center"/>
      <protection locked="0"/>
    </xf>
    <xf numFmtId="0" fontId="23" fillId="6" borderId="0" applyNumberForma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9" fontId="4" fillId="0" borderId="0" applyFont="0" applyFill="0" applyBorder="0" applyAlignment="0" applyProtection="0"/>
    <xf numFmtId="0" fontId="24" fillId="0" borderId="49" applyNumberFormat="0" applyFill="0" applyAlignment="0" applyProtection="0"/>
    <xf numFmtId="0" fontId="25" fillId="17" borderId="0" applyNumberFormat="0" applyBorder="0" applyAlignment="0" applyProtection="0"/>
    <xf numFmtId="0" fontId="23" fillId="6" borderId="0" applyNumberFormat="0" applyFill="0" applyBorder="0" applyAlignment="0" applyProtection="0"/>
    <xf numFmtId="10" fontId="4" fillId="15" borderId="4" applyFont="0">
      <alignment horizontal="right" vertical="center"/>
    </xf>
    <xf numFmtId="0" fontId="2" fillId="0" borderId="0"/>
    <xf numFmtId="38" fontId="4" fillId="0" borderId="0"/>
    <xf numFmtId="0" fontId="28" fillId="0" borderId="49" applyNumberFormat="0" applyFill="0" applyAlignment="0" applyProtection="0"/>
    <xf numFmtId="0" fontId="4" fillId="0" borderId="0">
      <alignment vertical="center"/>
    </xf>
    <xf numFmtId="3" fontId="4" fillId="46" borderId="1" applyFont="0">
      <alignment horizontal="right" vertical="center"/>
      <protection locked="0"/>
    </xf>
    <xf numFmtId="0" fontId="31" fillId="0" borderId="50" applyNumberFormat="0" applyFill="0" applyAlignment="0" applyProtection="0"/>
    <xf numFmtId="0" fontId="1" fillId="0" borderId="0"/>
    <xf numFmtId="0" fontId="36" fillId="6" borderId="0">
      <alignment vertical="center"/>
    </xf>
    <xf numFmtId="0" fontId="20" fillId="0" borderId="0" applyNumberFormat="0" applyFill="0" applyBorder="0" applyAlignment="0" applyProtection="0"/>
    <xf numFmtId="0" fontId="22" fillId="2" borderId="2" applyNumberFormat="0" applyFill="0" applyBorder="0" applyAlignment="0" applyProtection="0">
      <alignment horizontal="left"/>
    </xf>
    <xf numFmtId="0" fontId="4" fillId="0" borderId="0">
      <alignment vertical="center"/>
    </xf>
    <xf numFmtId="3" fontId="43" fillId="2" borderId="1" applyFont="0" applyFill="0" applyProtection="0">
      <alignment horizontal="right" vertical="center"/>
    </xf>
    <xf numFmtId="0" fontId="4" fillId="2" borderId="1">
      <alignment horizontal="center" vertical="center"/>
    </xf>
    <xf numFmtId="0" fontId="4" fillId="52" borderId="1" applyNumberFormat="0" applyFont="0" applyBorder="0">
      <alignment horizontal="center" vertical="center"/>
    </xf>
    <xf numFmtId="0" fontId="4" fillId="52" borderId="1" applyNumberFormat="0" applyFont="0" applyBorder="0" applyProtection="0">
      <alignment horizontal="center" vertical="center"/>
    </xf>
    <xf numFmtId="0" fontId="26" fillId="2" borderId="2" applyNumberFormat="0" applyFill="0" applyBorder="0" applyAlignment="0" applyProtection="0">
      <alignment horizontal="left"/>
    </xf>
    <xf numFmtId="0" fontId="5" fillId="0" borderId="0" applyNumberFormat="0" applyFill="0" applyBorder="0" applyAlignment="0" applyProtection="0"/>
    <xf numFmtId="0" fontId="6" fillId="2" borderId="3" applyFont="0" applyBorder="0">
      <alignment horizontal="center" wrapText="1"/>
    </xf>
    <xf numFmtId="3" fontId="4" fillId="53" borderId="1" applyFont="0" applyProtection="0">
      <alignment horizontal="right" vertical="center"/>
    </xf>
    <xf numFmtId="10" fontId="4" fillId="53" borderId="1" applyFont="0" applyProtection="0">
      <alignment horizontal="right" vertical="center"/>
    </xf>
    <xf numFmtId="9" fontId="4" fillId="53" borderId="1" applyFont="0" applyProtection="0">
      <alignment horizontal="right" vertical="center"/>
    </xf>
    <xf numFmtId="0" fontId="4" fillId="53" borderId="3" applyNumberFormat="0" applyFont="0" applyBorder="0" applyProtection="0">
      <alignment horizontal="left" vertical="center"/>
    </xf>
    <xf numFmtId="170" fontId="4" fillId="46" borderId="1" applyFont="0">
      <alignment vertical="center"/>
      <protection locked="0"/>
    </xf>
    <xf numFmtId="166" fontId="4" fillId="46" borderId="1" applyFont="0">
      <alignment horizontal="right" vertical="center"/>
      <protection locked="0"/>
    </xf>
    <xf numFmtId="3" fontId="4" fillId="46" borderId="1">
      <alignment vertical="center"/>
    </xf>
    <xf numFmtId="168" fontId="4" fillId="54" borderId="1" applyFont="0">
      <alignment vertical="center"/>
      <protection locked="0"/>
    </xf>
    <xf numFmtId="10" fontId="4" fillId="46" borderId="1" applyFont="0">
      <alignment horizontal="right" vertical="center"/>
      <protection locked="0"/>
    </xf>
    <xf numFmtId="9" fontId="4" fillId="46" borderId="53" applyFont="0">
      <alignment horizontal="right" vertical="center"/>
      <protection locked="0"/>
    </xf>
    <xf numFmtId="169" fontId="4" fillId="46" borderId="1" applyFont="0">
      <alignment horizontal="right" vertical="center"/>
      <protection locked="0"/>
    </xf>
    <xf numFmtId="173" fontId="4" fillId="46" borderId="53" applyFont="0">
      <alignment horizontal="right" vertical="center"/>
      <protection locked="0"/>
    </xf>
    <xf numFmtId="0" fontId="4" fillId="46" borderId="1" applyFont="0">
      <alignment horizontal="center" vertical="center" wrapText="1"/>
      <protection locked="0"/>
    </xf>
    <xf numFmtId="49" fontId="4" fillId="46" borderId="1" applyFont="0">
      <alignment vertical="center"/>
      <protection locked="0"/>
    </xf>
    <xf numFmtId="3" fontId="4" fillId="55" borderId="1" applyFont="0">
      <alignment horizontal="right" vertical="center"/>
      <protection locked="0"/>
    </xf>
    <xf numFmtId="166" fontId="4" fillId="55" borderId="1" applyFont="0">
      <alignment horizontal="right" vertical="center"/>
      <protection locked="0"/>
    </xf>
    <xf numFmtId="10" fontId="4" fillId="55" borderId="1" applyFont="0">
      <alignment horizontal="right" vertical="center"/>
      <protection locked="0"/>
    </xf>
    <xf numFmtId="9" fontId="4" fillId="55" borderId="1" applyFont="0">
      <alignment horizontal="right" vertical="center"/>
      <protection locked="0"/>
    </xf>
    <xf numFmtId="169" fontId="4" fillId="55" borderId="1" applyFont="0">
      <alignment horizontal="right" vertical="center"/>
      <protection locked="0"/>
    </xf>
    <xf numFmtId="173" fontId="4" fillId="55" borderId="53" applyFont="0">
      <alignment horizontal="right" vertical="center"/>
      <protection locked="0"/>
    </xf>
    <xf numFmtId="0" fontId="4" fillId="55" borderId="1" applyFont="0">
      <alignment horizontal="center" vertical="center" wrapText="1"/>
      <protection locked="0"/>
    </xf>
    <xf numFmtId="0" fontId="4" fillId="55" borderId="1" applyNumberFormat="0" applyFont="0">
      <alignment horizontal="center" vertical="center" wrapText="1"/>
      <protection locked="0"/>
    </xf>
    <xf numFmtId="172" fontId="4" fillId="2" borderId="1" applyFont="0">
      <alignment horizontal="center" vertical="center"/>
    </xf>
    <xf numFmtId="3" fontId="4" fillId="2" borderId="1" applyFont="0">
      <alignment horizontal="right" vertical="center"/>
    </xf>
    <xf numFmtId="167" fontId="4" fillId="2" borderId="1" applyFont="0">
      <alignment horizontal="right" vertical="center"/>
    </xf>
    <xf numFmtId="166" fontId="4" fillId="2" borderId="1" applyFont="0">
      <alignment horizontal="right" vertical="center"/>
    </xf>
    <xf numFmtId="10" fontId="4" fillId="2" borderId="1" applyFont="0">
      <alignment horizontal="right" vertical="center"/>
    </xf>
    <xf numFmtId="9" fontId="4" fillId="2" borderId="1" applyFont="0">
      <alignment horizontal="right" vertical="center"/>
    </xf>
    <xf numFmtId="171" fontId="4" fillId="2" borderId="1" applyFont="0">
      <alignment horizontal="center" vertical="center" wrapText="1"/>
    </xf>
    <xf numFmtId="170" fontId="4" fillId="56" borderId="1">
      <alignment vertical="center"/>
    </xf>
    <xf numFmtId="168" fontId="4" fillId="57" borderId="1" applyFont="0">
      <alignment horizontal="right" vertical="center"/>
    </xf>
    <xf numFmtId="1" fontId="4" fillId="57" borderId="1" applyFont="0">
      <alignment horizontal="right" vertical="center"/>
    </xf>
    <xf numFmtId="168" fontId="4" fillId="57" borderId="1" applyFont="0">
      <alignment vertical="center"/>
    </xf>
    <xf numFmtId="166" fontId="4" fillId="57" borderId="1" applyFont="0">
      <alignment vertical="center"/>
    </xf>
    <xf numFmtId="10" fontId="4" fillId="57" borderId="1" applyFont="0">
      <alignment horizontal="right" vertical="center"/>
    </xf>
    <xf numFmtId="9" fontId="4" fillId="57" borderId="1" applyFont="0">
      <alignment horizontal="right" vertical="center"/>
    </xf>
    <xf numFmtId="169" fontId="4" fillId="57" borderId="1" applyFont="0">
      <alignment horizontal="right" vertical="center"/>
    </xf>
    <xf numFmtId="10" fontId="4" fillId="57" borderId="4" applyFont="0">
      <alignment horizontal="right" vertical="center"/>
    </xf>
    <xf numFmtId="0" fontId="4" fillId="57" borderId="1" applyFont="0">
      <alignment horizontal="center" vertical="center" wrapText="1"/>
    </xf>
    <xf numFmtId="49" fontId="4" fillId="57" borderId="1" applyFont="0">
      <alignment vertical="center"/>
    </xf>
    <xf numFmtId="0" fontId="8" fillId="0" borderId="0" applyNumberFormat="0" applyFill="0" applyBorder="0" applyAlignment="0" applyProtection="0"/>
    <xf numFmtId="0" fontId="44" fillId="0" borderId="13" applyNumberFormat="0" applyFill="0" applyAlignment="0" applyProtection="0"/>
    <xf numFmtId="0" fontId="44" fillId="0" borderId="0" applyNumberFormat="0" applyFill="0" applyBorder="0" applyAlignment="0" applyProtection="0"/>
    <xf numFmtId="0" fontId="45" fillId="7" borderId="0" applyNumberFormat="0" applyBorder="0" applyAlignment="0" applyProtection="0"/>
    <xf numFmtId="0" fontId="46" fillId="8" borderId="0" applyNumberFormat="0" applyBorder="0" applyAlignment="0" applyProtection="0"/>
    <xf numFmtId="0" fontId="47" fillId="9" borderId="0" applyNumberFormat="0" applyBorder="0" applyAlignment="0" applyProtection="0"/>
    <xf numFmtId="0" fontId="48" fillId="10" borderId="14" applyNumberFormat="0" applyAlignment="0" applyProtection="0"/>
    <xf numFmtId="0" fontId="49" fillId="11" borderId="15" applyNumberFormat="0" applyAlignment="0" applyProtection="0"/>
    <xf numFmtId="0" fontId="50" fillId="11" borderId="14" applyNumberFormat="0" applyAlignment="0" applyProtection="0"/>
    <xf numFmtId="0" fontId="51" fillId="0" borderId="16" applyNumberFormat="0" applyFill="0" applyAlignment="0" applyProtection="0"/>
    <xf numFmtId="0" fontId="52" fillId="12" borderId="17" applyNumberFormat="0" applyAlignment="0" applyProtection="0"/>
    <xf numFmtId="0" fontId="53" fillId="0" borderId="0" applyNumberFormat="0" applyFill="0" applyBorder="0" applyAlignment="0" applyProtection="0"/>
    <xf numFmtId="0" fontId="54" fillId="0" borderId="18" applyNumberFormat="0" applyFill="0" applyAlignment="0" applyProtection="0"/>
  </cellStyleXfs>
  <cellXfs count="581">
    <xf numFmtId="0" fontId="0" fillId="2" borderId="0" xfId="0" applyFill="1">
      <alignment vertical="center"/>
    </xf>
    <xf numFmtId="0" fontId="4" fillId="6" borderId="0" xfId="0" applyFont="1" applyFill="1" applyBorder="1" applyAlignment="1" applyProtection="1">
      <alignment vertical="center"/>
    </xf>
    <xf numFmtId="0" fontId="27" fillId="6" borderId="31" xfId="0" applyFont="1" applyFill="1" applyBorder="1" applyAlignment="1" applyProtection="1">
      <alignment horizontal="center" vertical="center" wrapText="1"/>
    </xf>
    <xf numFmtId="0" fontId="4" fillId="13" borderId="26" xfId="3" applyFont="1" applyBorder="1" applyAlignment="1" applyProtection="1">
      <alignment vertical="center" wrapText="1"/>
    </xf>
    <xf numFmtId="3" fontId="4" fillId="6" borderId="36" xfId="1" applyFont="1" applyFill="1" applyBorder="1" applyAlignment="1" applyProtection="1">
      <alignment horizontal="center" vertical="center"/>
    </xf>
    <xf numFmtId="3" fontId="4" fillId="6" borderId="41" xfId="1" applyFont="1" applyFill="1" applyBorder="1" applyAlignment="1" applyProtection="1">
      <alignment horizontal="center" vertical="center"/>
    </xf>
    <xf numFmtId="3" fontId="4" fillId="6" borderId="33" xfId="1" applyFont="1" applyFill="1" applyBorder="1" applyAlignment="1" applyProtection="1">
      <alignment horizontal="center" vertical="center"/>
    </xf>
    <xf numFmtId="3" fontId="4" fillId="6" borderId="9" xfId="1" applyFont="1" applyFill="1" applyBorder="1" applyAlignment="1" applyProtection="1">
      <alignment horizontal="center" vertical="center"/>
    </xf>
    <xf numFmtId="0" fontId="27" fillId="6" borderId="44" xfId="0" applyFont="1" applyFill="1" applyBorder="1" applyAlignment="1" applyProtection="1">
      <alignment horizontal="center" vertical="center" wrapText="1"/>
    </xf>
    <xf numFmtId="0" fontId="4" fillId="6" borderId="9" xfId="0" applyFont="1" applyFill="1" applyBorder="1" applyAlignment="1" applyProtection="1">
      <alignment vertical="center"/>
    </xf>
    <xf numFmtId="0" fontId="4" fillId="6" borderId="8" xfId="0" applyFont="1" applyFill="1" applyBorder="1" applyAlignment="1" applyProtection="1">
      <alignment vertical="center"/>
    </xf>
    <xf numFmtId="3" fontId="4" fillId="6" borderId="0" xfId="0" applyNumberFormat="1" applyFont="1" applyFill="1" applyBorder="1" applyAlignment="1" applyProtection="1">
      <alignment horizontal="right" vertical="center"/>
    </xf>
    <xf numFmtId="3" fontId="4" fillId="6" borderId="29" xfId="1" applyFont="1" applyFill="1" applyBorder="1" applyAlignment="1" applyProtection="1">
      <alignment horizontal="center" vertical="center"/>
    </xf>
    <xf numFmtId="0" fontId="4" fillId="13" borderId="25" xfId="3" applyFont="1" applyBorder="1" applyAlignment="1" applyProtection="1">
      <alignment vertical="center" wrapText="1"/>
    </xf>
    <xf numFmtId="3" fontId="4" fillId="6" borderId="30" xfId="1" applyFont="1" applyFill="1" applyBorder="1" applyAlignment="1" applyProtection="1">
      <alignment horizontal="center" vertical="center"/>
    </xf>
    <xf numFmtId="0" fontId="4" fillId="2" borderId="0" xfId="0" applyFont="1" applyFill="1" applyBorder="1" applyAlignment="1" applyProtection="1">
      <alignment vertical="center"/>
    </xf>
    <xf numFmtId="3" fontId="4" fillId="6" borderId="32" xfId="1" applyFont="1" applyBorder="1" applyAlignment="1" applyProtection="1">
      <alignment horizontal="center" vertical="center"/>
    </xf>
    <xf numFmtId="3" fontId="4" fillId="6" borderId="25" xfId="1" applyFont="1" applyBorder="1" applyAlignment="1" applyProtection="1">
      <alignment horizontal="center" vertical="center"/>
    </xf>
    <xf numFmtId="3" fontId="4" fillId="6" borderId="36" xfId="1" applyFont="1" applyBorder="1" applyAlignment="1" applyProtection="1">
      <alignment horizontal="center" vertical="center"/>
    </xf>
    <xf numFmtId="3" fontId="4" fillId="6" borderId="26" xfId="1" applyFont="1" applyBorder="1" applyAlignment="1" applyProtection="1">
      <alignment horizontal="center" vertical="center"/>
    </xf>
    <xf numFmtId="3" fontId="4" fillId="6" borderId="33" xfId="1" applyFont="1" applyBorder="1" applyAlignment="1" applyProtection="1">
      <alignment horizontal="center" vertical="center"/>
    </xf>
    <xf numFmtId="3" fontId="4" fillId="6" borderId="27" xfId="1" applyFont="1" applyBorder="1" applyAlignment="1" applyProtection="1">
      <alignment horizontal="center" vertical="center"/>
    </xf>
    <xf numFmtId="3" fontId="4" fillId="6" borderId="32" xfId="30" applyFont="1" applyBorder="1" applyProtection="1">
      <alignment horizontal="right" vertical="center"/>
    </xf>
    <xf numFmtId="0" fontId="4" fillId="13" borderId="35" xfId="3" applyFont="1" applyBorder="1" applyAlignment="1" applyProtection="1">
      <alignment vertical="center" wrapText="1"/>
    </xf>
    <xf numFmtId="3" fontId="4" fillId="6" borderId="22" xfId="1" applyFont="1" applyBorder="1" applyAlignment="1" applyProtection="1">
      <alignment horizontal="center" vertical="center"/>
    </xf>
    <xf numFmtId="0" fontId="4" fillId="13" borderId="32" xfId="3" applyFont="1" applyBorder="1" applyAlignment="1" applyProtection="1">
      <alignment vertical="center" wrapText="1"/>
    </xf>
    <xf numFmtId="0" fontId="4" fillId="13" borderId="28" xfId="3" applyFont="1" applyBorder="1" applyAlignment="1" applyProtection="1">
      <alignment vertical="center" wrapText="1"/>
    </xf>
    <xf numFmtId="3" fontId="4" fillId="6" borderId="29" xfId="1" applyFont="1" applyBorder="1" applyAlignment="1" applyProtection="1">
      <alignment horizontal="center" vertical="center"/>
    </xf>
    <xf numFmtId="0" fontId="4" fillId="13" borderId="36" xfId="3" applyFont="1" applyBorder="1" applyAlignment="1" applyProtection="1">
      <alignment vertical="center" wrapText="1"/>
    </xf>
    <xf numFmtId="0" fontId="4" fillId="13" borderId="29" xfId="3" applyFont="1" applyBorder="1" applyAlignment="1" applyProtection="1">
      <alignment vertical="center" wrapText="1"/>
    </xf>
    <xf numFmtId="3" fontId="4" fillId="6" borderId="30" xfId="1" applyFont="1" applyBorder="1" applyAlignment="1" applyProtection="1">
      <alignment horizontal="center" vertical="center"/>
    </xf>
    <xf numFmtId="3" fontId="4" fillId="6" borderId="33" xfId="30" applyFont="1" applyBorder="1" applyProtection="1">
      <alignment horizontal="right" vertical="center"/>
    </xf>
    <xf numFmtId="0" fontId="5" fillId="0" borderId="0" xfId="122" applyFont="1" applyFill="1" applyBorder="1" applyAlignment="1" applyProtection="1">
      <alignment vertical="center" wrapText="1"/>
    </xf>
    <xf numFmtId="0" fontId="4" fillId="47" borderId="26" xfId="3" applyFont="1" applyFill="1" applyBorder="1" applyAlignment="1" applyProtection="1">
      <alignment vertical="center" wrapText="1"/>
    </xf>
    <xf numFmtId="0" fontId="4" fillId="47" borderId="27" xfId="3" applyFont="1" applyFill="1" applyBorder="1" applyAlignment="1" applyProtection="1">
      <alignment vertical="center" wrapText="1"/>
    </xf>
    <xf numFmtId="0" fontId="4" fillId="47" borderId="25" xfId="3" applyFont="1" applyFill="1" applyBorder="1" applyAlignment="1" applyProtection="1">
      <alignment vertical="center" wrapText="1"/>
    </xf>
    <xf numFmtId="0" fontId="4" fillId="47" borderId="38" xfId="3" applyFont="1" applyFill="1" applyBorder="1" applyAlignment="1" applyProtection="1">
      <alignment vertical="center" wrapText="1"/>
    </xf>
    <xf numFmtId="0" fontId="4" fillId="47" borderId="40" xfId="3" applyFont="1" applyFill="1" applyBorder="1" applyAlignment="1" applyProtection="1">
      <alignment vertical="center" wrapText="1"/>
    </xf>
    <xf numFmtId="0" fontId="4" fillId="48" borderId="0" xfId="0" applyFont="1" applyFill="1" applyBorder="1" applyAlignment="1" applyProtection="1">
      <alignment vertical="center"/>
    </xf>
    <xf numFmtId="0" fontId="5" fillId="48" borderId="0" xfId="111" applyFont="1" applyFill="1" applyBorder="1" applyProtection="1"/>
    <xf numFmtId="0" fontId="5" fillId="48" borderId="0" xfId="122" applyFont="1" applyFill="1" applyBorder="1" applyAlignment="1" applyProtection="1">
      <alignment vertical="center" wrapText="1"/>
    </xf>
    <xf numFmtId="3" fontId="29" fillId="48" borderId="0" xfId="11" applyFont="1" applyFill="1" applyBorder="1" applyAlignment="1" applyProtection="1">
      <alignment horizontal="right" vertical="center"/>
    </xf>
    <xf numFmtId="0" fontId="5" fillId="48" borderId="0" xfId="111" applyFont="1" applyFill="1" applyBorder="1" applyAlignment="1" applyProtection="1">
      <alignment vertical="center"/>
    </xf>
    <xf numFmtId="0" fontId="5" fillId="48" borderId="0" xfId="111" applyFont="1" applyFill="1" applyBorder="1" applyAlignment="1" applyProtection="1">
      <alignment horizontal="left" indent="1"/>
    </xf>
    <xf numFmtId="0" fontId="5" fillId="48" borderId="0" xfId="0" applyFont="1" applyFill="1" applyBorder="1" applyAlignment="1" applyProtection="1">
      <alignment vertical="center"/>
    </xf>
    <xf numFmtId="0" fontId="26" fillId="48" borderId="0" xfId="122" applyFont="1" applyFill="1" applyBorder="1" applyAlignment="1" applyProtection="1">
      <alignment vertical="center" wrapText="1"/>
    </xf>
    <xf numFmtId="0" fontId="4" fillId="48" borderId="0" xfId="111" applyFont="1" applyFill="1" applyBorder="1" applyAlignment="1" applyProtection="1">
      <alignment vertical="center"/>
    </xf>
    <xf numFmtId="0" fontId="5" fillId="0" borderId="0" xfId="0" applyFont="1" applyFill="1" applyBorder="1" applyAlignment="1" applyProtection="1">
      <alignment horizontal="left" vertical="top" wrapText="1"/>
    </xf>
    <xf numFmtId="0" fontId="35" fillId="0" borderId="0" xfId="0" applyFont="1" applyFill="1" applyBorder="1" applyAlignment="1" applyProtection="1">
      <alignment horizontal="left" vertical="top" wrapText="1"/>
    </xf>
    <xf numFmtId="0" fontId="5" fillId="0" borderId="0" xfId="0" applyFont="1" applyFill="1" applyBorder="1" applyAlignment="1" applyProtection="1">
      <alignment horizontal="left" vertical="top"/>
    </xf>
    <xf numFmtId="3" fontId="4" fillId="50" borderId="1" xfId="11" applyFont="1" applyFill="1" applyBorder="1" applyProtection="1">
      <alignment horizontal="right" vertical="center"/>
    </xf>
    <xf numFmtId="0" fontId="36" fillId="6" borderId="19" xfId="5" applyFont="1" applyBorder="1">
      <alignment horizontal="center" wrapText="1"/>
    </xf>
    <xf numFmtId="0" fontId="36" fillId="6" borderId="31" xfId="5" applyFont="1" applyBorder="1">
      <alignment horizontal="center" wrapText="1"/>
    </xf>
    <xf numFmtId="0" fontId="36" fillId="6" borderId="2" xfId="0" applyFont="1" applyFill="1" applyBorder="1" applyProtection="1">
      <alignment vertical="center"/>
    </xf>
    <xf numFmtId="0" fontId="0" fillId="6" borderId="0" xfId="0" applyBorder="1">
      <alignment vertical="center"/>
    </xf>
    <xf numFmtId="0" fontId="0" fillId="6" borderId="0" xfId="0" applyFill="1" applyBorder="1">
      <alignment vertical="center"/>
    </xf>
    <xf numFmtId="0" fontId="36" fillId="6" borderId="0" xfId="0" applyFont="1" applyFill="1" applyBorder="1" applyProtection="1">
      <alignment vertical="center"/>
    </xf>
    <xf numFmtId="0" fontId="0" fillId="6" borderId="2" xfId="0" applyFill="1" applyBorder="1">
      <alignment vertical="center"/>
    </xf>
    <xf numFmtId="0" fontId="36" fillId="6" borderId="7" xfId="0" applyFont="1" applyFill="1" applyBorder="1" applyProtection="1">
      <alignment vertical="center"/>
    </xf>
    <xf numFmtId="0" fontId="36" fillId="6" borderId="8" xfId="0" applyFont="1" applyFill="1" applyBorder="1" applyProtection="1">
      <alignment vertical="center"/>
    </xf>
    <xf numFmtId="0" fontId="36" fillId="6" borderId="10" xfId="0" applyFont="1" applyFill="1" applyBorder="1" applyProtection="1">
      <alignment vertical="center"/>
    </xf>
    <xf numFmtId="0" fontId="36" fillId="6" borderId="6" xfId="0" applyFont="1" applyFill="1" applyBorder="1" applyProtection="1">
      <alignment vertical="center"/>
    </xf>
    <xf numFmtId="0" fontId="36" fillId="6" borderId="30" xfId="0" applyFont="1" applyFill="1" applyBorder="1" applyAlignment="1" applyProtection="1">
      <alignment horizontal="left" vertical="center"/>
    </xf>
    <xf numFmtId="0" fontId="0" fillId="6" borderId="30" xfId="0" applyFont="1" applyFill="1" applyBorder="1" applyAlignment="1" applyProtection="1">
      <alignment horizontal="left" vertical="center"/>
    </xf>
    <xf numFmtId="0" fontId="36" fillId="6" borderId="22" xfId="0" applyFont="1" applyFill="1" applyBorder="1" applyAlignment="1" applyProtection="1">
      <alignment horizontal="center" vertical="center"/>
    </xf>
    <xf numFmtId="0" fontId="36" fillId="6" borderId="35" xfId="0" applyFont="1" applyFill="1" applyBorder="1" applyProtection="1">
      <alignment vertical="center"/>
    </xf>
    <xf numFmtId="0" fontId="36" fillId="6" borderId="29" xfId="0" applyFont="1" applyFill="1" applyBorder="1" applyAlignment="1" applyProtection="1">
      <alignment horizontal="left" vertical="center"/>
    </xf>
    <xf numFmtId="0" fontId="0" fillId="6" borderId="29" xfId="0" applyFont="1" applyFill="1" applyBorder="1" applyAlignment="1" applyProtection="1">
      <alignment horizontal="left" vertical="center"/>
    </xf>
    <xf numFmtId="0" fontId="36" fillId="6" borderId="21" xfId="0" applyFont="1" applyFill="1" applyBorder="1" applyAlignment="1" applyProtection="1">
      <alignment horizontal="center" vertical="center"/>
    </xf>
    <xf numFmtId="0" fontId="36" fillId="6" borderId="48" xfId="0" applyFont="1" applyFill="1" applyBorder="1" applyProtection="1">
      <alignment vertical="center"/>
    </xf>
    <xf numFmtId="0" fontId="36" fillId="6" borderId="28" xfId="0" applyFont="1" applyFill="1" applyBorder="1" applyAlignment="1" applyProtection="1">
      <alignment horizontal="left" vertical="center"/>
    </xf>
    <xf numFmtId="0" fontId="0" fillId="6" borderId="28" xfId="0" applyFont="1" applyFill="1" applyBorder="1" applyAlignment="1" applyProtection="1">
      <alignment horizontal="left" vertical="center"/>
    </xf>
    <xf numFmtId="0" fontId="36" fillId="6" borderId="20" xfId="0" applyFont="1" applyFill="1" applyBorder="1" applyAlignment="1" applyProtection="1">
      <alignment horizontal="center" vertical="center"/>
    </xf>
    <xf numFmtId="0" fontId="37" fillId="6" borderId="34" xfId="0" applyFont="1" applyFill="1" applyBorder="1" applyProtection="1">
      <alignment vertical="center"/>
    </xf>
    <xf numFmtId="0" fontId="37" fillId="6" borderId="5" xfId="0" applyFont="1" applyFill="1" applyBorder="1" applyAlignment="1" applyProtection="1">
      <alignment vertical="center"/>
    </xf>
    <xf numFmtId="0" fontId="37" fillId="6" borderId="0" xfId="0" applyFont="1" applyFill="1" applyBorder="1" applyAlignment="1" applyProtection="1">
      <alignment vertical="center"/>
    </xf>
    <xf numFmtId="0" fontId="36" fillId="6" borderId="5" xfId="0" applyFont="1" applyFill="1" applyBorder="1" applyAlignment="1" applyProtection="1">
      <alignment horizontal="left" vertical="center"/>
    </xf>
    <xf numFmtId="0" fontId="36" fillId="6" borderId="42" xfId="0" applyFont="1" applyFill="1" applyBorder="1" applyAlignment="1" applyProtection="1">
      <alignment horizontal="center" vertical="center"/>
    </xf>
    <xf numFmtId="0" fontId="36" fillId="6" borderId="6" xfId="0" applyFont="1" applyFill="1" applyBorder="1" applyAlignment="1" applyProtection="1">
      <alignment vertical="center"/>
    </xf>
    <xf numFmtId="0" fontId="36" fillId="6" borderId="0" xfId="0" applyFont="1" applyFill="1" applyBorder="1" applyAlignment="1" applyProtection="1">
      <alignment vertical="center"/>
    </xf>
    <xf numFmtId="0" fontId="36" fillId="6" borderId="8" xfId="0" applyFont="1" applyFill="1" applyBorder="1" applyAlignment="1" applyProtection="1">
      <alignment vertical="center"/>
    </xf>
    <xf numFmtId="0" fontId="36" fillId="6" borderId="2" xfId="0" applyFont="1" applyFill="1" applyBorder="1" applyAlignment="1" applyProtection="1">
      <alignment vertical="center"/>
    </xf>
    <xf numFmtId="0" fontId="36" fillId="6" borderId="23" xfId="0" applyFont="1" applyFill="1" applyBorder="1" applyAlignment="1" applyProtection="1">
      <alignment horizontal="center" vertical="center"/>
    </xf>
    <xf numFmtId="0" fontId="36" fillId="6" borderId="47" xfId="0" applyFont="1" applyFill="1" applyBorder="1" applyAlignment="1" applyProtection="1">
      <alignment horizontal="left" vertical="center"/>
    </xf>
    <xf numFmtId="0" fontId="37" fillId="6" borderId="34" xfId="0" applyFont="1" applyFill="1" applyBorder="1" applyAlignment="1" applyProtection="1">
      <alignment vertical="center"/>
    </xf>
    <xf numFmtId="0" fontId="36" fillId="6" borderId="52" xfId="0" applyFont="1" applyFill="1" applyBorder="1" applyAlignment="1" applyProtection="1">
      <alignment horizontal="left" vertical="center"/>
    </xf>
    <xf numFmtId="0" fontId="36" fillId="6" borderId="39" xfId="0" applyFont="1" applyFill="1" applyBorder="1" applyAlignment="1" applyProtection="1">
      <alignment horizontal="center" vertical="center"/>
    </xf>
    <xf numFmtId="0" fontId="36" fillId="6" borderId="0" xfId="0" applyFont="1" applyFill="1" applyBorder="1" applyAlignment="1" applyProtection="1">
      <alignment horizontal="center" vertical="center"/>
    </xf>
    <xf numFmtId="0" fontId="36" fillId="6" borderId="8" xfId="0" applyFont="1" applyFill="1" applyBorder="1" applyAlignment="1" applyProtection="1">
      <alignment horizontal="left" vertical="center"/>
    </xf>
    <xf numFmtId="0" fontId="36" fillId="6" borderId="8" xfId="0" applyFont="1" applyFill="1" applyBorder="1" applyAlignment="1" applyProtection="1">
      <alignment horizontal="center" vertical="center"/>
    </xf>
    <xf numFmtId="0" fontId="36" fillId="6" borderId="0" xfId="0" applyFont="1" applyFill="1" applyBorder="1" applyAlignment="1" applyProtection="1">
      <alignment horizontal="left" vertical="center"/>
    </xf>
    <xf numFmtId="0" fontId="36" fillId="6" borderId="5" xfId="0" applyFont="1" applyFill="1" applyBorder="1" applyAlignment="1" applyProtection="1">
      <alignment horizontal="center" vertical="center"/>
    </xf>
    <xf numFmtId="0" fontId="36" fillId="6" borderId="9" xfId="0" applyFont="1" applyFill="1" applyBorder="1" applyAlignment="1" applyProtection="1">
      <alignment horizontal="left" vertical="center"/>
    </xf>
    <xf numFmtId="0" fontId="36" fillId="6" borderId="19" xfId="0" applyFont="1" applyFill="1" applyBorder="1" applyAlignment="1" applyProtection="1">
      <alignment horizontal="center" vertical="center"/>
    </xf>
    <xf numFmtId="0" fontId="37" fillId="6" borderId="9" xfId="0" applyFont="1" applyFill="1" applyBorder="1" applyAlignment="1" applyProtection="1">
      <alignment vertical="center"/>
    </xf>
    <xf numFmtId="0" fontId="0" fillId="6" borderId="5" xfId="0" applyFill="1" applyBorder="1" applyAlignment="1">
      <alignment vertical="center"/>
    </xf>
    <xf numFmtId="0" fontId="36" fillId="6" borderId="11" xfId="0" applyFont="1" applyFill="1" applyBorder="1" applyAlignment="1">
      <alignment vertical="center"/>
    </xf>
    <xf numFmtId="0" fontId="36" fillId="6" borderId="5" xfId="0" applyFont="1" applyFill="1" applyBorder="1" applyAlignment="1">
      <alignment vertical="center"/>
    </xf>
    <xf numFmtId="3" fontId="36" fillId="6" borderId="5" xfId="30" applyFont="1" applyFill="1" applyBorder="1" applyAlignment="1">
      <alignment horizontal="right" vertical="center"/>
    </xf>
    <xf numFmtId="0" fontId="22" fillId="6" borderId="5" xfId="0" applyFont="1" applyFill="1" applyBorder="1" applyAlignment="1">
      <alignment vertical="center"/>
    </xf>
    <xf numFmtId="0" fontId="38" fillId="6" borderId="5" xfId="0" applyFont="1" applyFill="1" applyBorder="1" applyAlignment="1" applyProtection="1">
      <alignment horizontal="left" vertical="center"/>
    </xf>
    <xf numFmtId="0" fontId="38" fillId="6" borderId="12" xfId="0" applyFont="1" applyFill="1" applyBorder="1" applyAlignment="1" applyProtection="1">
      <alignment horizontal="left" vertical="center"/>
    </xf>
    <xf numFmtId="0" fontId="38" fillId="6" borderId="0" xfId="0" applyFont="1" applyFill="1" applyBorder="1" applyProtection="1">
      <alignment vertical="center"/>
    </xf>
    <xf numFmtId="168" fontId="36" fillId="15" borderId="31" xfId="49" applyFont="1" applyBorder="1">
      <alignment vertical="center"/>
    </xf>
    <xf numFmtId="0" fontId="36" fillId="6" borderId="9" xfId="0" applyFont="1" applyFill="1" applyBorder="1" applyAlignment="1" applyProtection="1">
      <alignment vertical="center"/>
    </xf>
    <xf numFmtId="0" fontId="36" fillId="13" borderId="33" xfId="3" applyFont="1" applyBorder="1">
      <alignment horizontal="center" vertical="center"/>
    </xf>
    <xf numFmtId="2" fontId="36" fillId="15" borderId="22" xfId="49" applyNumberFormat="1" applyFont="1" applyBorder="1">
      <alignment vertical="center"/>
    </xf>
    <xf numFmtId="0" fontId="36" fillId="13" borderId="36" xfId="3" applyFont="1" applyBorder="1">
      <alignment horizontal="center" vertical="center"/>
    </xf>
    <xf numFmtId="2" fontId="36" fillId="15" borderId="21" xfId="49" applyNumberFormat="1" applyFont="1" applyBorder="1">
      <alignment vertical="center"/>
    </xf>
    <xf numFmtId="0" fontId="36" fillId="13" borderId="21" xfId="3" applyFont="1" applyBorder="1">
      <alignment horizontal="center" vertical="center"/>
    </xf>
    <xf numFmtId="2" fontId="36" fillId="15" borderId="36" xfId="49" applyNumberFormat="1" applyFont="1" applyBorder="1">
      <alignment vertical="center"/>
    </xf>
    <xf numFmtId="0" fontId="36" fillId="13" borderId="32" xfId="3" applyFont="1" applyBorder="1">
      <alignment horizontal="center" vertical="center"/>
    </xf>
    <xf numFmtId="0" fontId="36" fillId="13" borderId="20" xfId="3" applyFont="1" applyBorder="1">
      <alignment horizontal="center" vertical="center"/>
    </xf>
    <xf numFmtId="0" fontId="0" fillId="6" borderId="0" xfId="0" applyFill="1" applyBorder="1" applyAlignment="1">
      <alignment vertical="center"/>
    </xf>
    <xf numFmtId="0" fontId="36" fillId="6" borderId="6" xfId="0" applyFont="1" applyFill="1" applyBorder="1" applyAlignment="1">
      <alignment vertical="center"/>
    </xf>
    <xf numFmtId="0" fontId="36" fillId="6" borderId="0" xfId="0" applyFont="1" applyFill="1" applyBorder="1" applyAlignment="1">
      <alignment vertical="center"/>
    </xf>
    <xf numFmtId="3" fontId="36" fillId="6" borderId="0" xfId="30" applyFont="1" applyFill="1" applyBorder="1" applyAlignment="1">
      <alignment horizontal="right" vertical="center"/>
    </xf>
    <xf numFmtId="0" fontId="22" fillId="6" borderId="0" xfId="0" applyFont="1" applyFill="1" applyBorder="1" applyAlignment="1">
      <alignment vertical="center"/>
    </xf>
    <xf numFmtId="0" fontId="38" fillId="6" borderId="0" xfId="0" applyFont="1" applyFill="1" applyBorder="1" applyAlignment="1" applyProtection="1">
      <alignment horizontal="left" vertical="center"/>
    </xf>
    <xf numFmtId="0" fontId="38" fillId="6" borderId="2" xfId="0" applyFont="1" applyFill="1" applyBorder="1" applyAlignment="1" applyProtection="1">
      <alignment horizontal="left" vertical="center"/>
    </xf>
    <xf numFmtId="2" fontId="36" fillId="15" borderId="33" xfId="49" applyNumberFormat="1" applyFont="1" applyBorder="1">
      <alignment vertical="center"/>
    </xf>
    <xf numFmtId="2" fontId="36" fillId="15" borderId="32" xfId="49" applyNumberFormat="1" applyFont="1" applyBorder="1">
      <alignment vertical="center"/>
    </xf>
    <xf numFmtId="0" fontId="37" fillId="6" borderId="31" xfId="5" applyFont="1" applyFill="1" applyBorder="1" applyAlignment="1">
      <alignment horizontal="center" vertical="center" wrapText="1"/>
    </xf>
    <xf numFmtId="2" fontId="36" fillId="15" borderId="31" xfId="49" applyNumberFormat="1" applyFont="1" applyBorder="1">
      <alignment vertical="center"/>
    </xf>
    <xf numFmtId="2" fontId="36" fillId="15" borderId="19" xfId="49" applyNumberFormat="1" applyFont="1" applyBorder="1">
      <alignment vertical="center"/>
    </xf>
    <xf numFmtId="0" fontId="39" fillId="6" borderId="9" xfId="0" applyFont="1" applyFill="1" applyBorder="1" applyAlignment="1" applyProtection="1">
      <alignment horizontal="left" vertical="center" wrapText="1"/>
    </xf>
    <xf numFmtId="0" fontId="36" fillId="6" borderId="30" xfId="0" applyFont="1" applyFill="1" applyBorder="1" applyAlignment="1" applyProtection="1">
      <alignment vertical="center"/>
    </xf>
    <xf numFmtId="0" fontId="39" fillId="6" borderId="30" xfId="0" applyFont="1" applyFill="1" applyBorder="1" applyAlignment="1" applyProtection="1">
      <alignment horizontal="left" vertical="center"/>
    </xf>
    <xf numFmtId="0" fontId="36" fillId="6" borderId="29" xfId="0" applyFont="1" applyFill="1" applyBorder="1" applyAlignment="1" applyProtection="1">
      <alignment vertical="center"/>
    </xf>
    <xf numFmtId="0" fontId="39" fillId="6" borderId="29" xfId="0" applyFont="1" applyFill="1" applyBorder="1" applyAlignment="1" applyProtection="1">
      <alignment horizontal="left" vertical="center" wrapText="1"/>
    </xf>
    <xf numFmtId="0" fontId="39" fillId="6" borderId="29" xfId="0" applyFont="1" applyFill="1" applyBorder="1" applyAlignment="1" applyProtection="1">
      <alignment horizontal="left" vertical="center" wrapText="1" indent="1"/>
    </xf>
    <xf numFmtId="0" fontId="39" fillId="6" borderId="29" xfId="0" applyFont="1" applyFill="1" applyBorder="1" applyAlignment="1" applyProtection="1">
      <alignment vertical="center"/>
    </xf>
    <xf numFmtId="0" fontId="36" fillId="6" borderId="28" xfId="0" applyFont="1" applyFill="1" applyBorder="1" applyAlignment="1" applyProtection="1">
      <alignment vertical="center"/>
    </xf>
    <xf numFmtId="0" fontId="39" fillId="6" borderId="28" xfId="0" applyFont="1" applyFill="1" applyBorder="1" applyAlignment="1" applyProtection="1">
      <alignment vertical="center"/>
    </xf>
    <xf numFmtId="0" fontId="36" fillId="6" borderId="30" xfId="0" applyFont="1" applyFill="1" applyBorder="1" applyAlignment="1">
      <alignment vertical="center"/>
    </xf>
    <xf numFmtId="0" fontId="36" fillId="13" borderId="29" xfId="3" applyFont="1" applyBorder="1">
      <alignment horizontal="center" vertical="center"/>
    </xf>
    <xf numFmtId="49" fontId="36" fillId="15" borderId="29" xfId="56" applyFont="1" applyBorder="1">
      <alignment vertical="center"/>
    </xf>
    <xf numFmtId="2" fontId="36" fillId="15" borderId="20" xfId="49" applyNumberFormat="1" applyFont="1" applyBorder="1">
      <alignment vertical="center"/>
    </xf>
    <xf numFmtId="0" fontId="36" fillId="13" borderId="28" xfId="3" applyFont="1" applyBorder="1">
      <alignment horizontal="center" vertical="center"/>
    </xf>
    <xf numFmtId="49" fontId="36" fillId="15" borderId="28" xfId="56" applyFont="1" applyBorder="1">
      <alignment vertical="center"/>
    </xf>
    <xf numFmtId="0" fontId="37" fillId="6" borderId="19" xfId="5" applyFont="1" applyFill="1" applyBorder="1" applyAlignment="1">
      <alignment horizontal="center" vertical="center" wrapText="1"/>
    </xf>
    <xf numFmtId="0" fontId="36" fillId="6" borderId="29" xfId="0" applyFont="1" applyFill="1" applyBorder="1" applyAlignment="1" applyProtection="1">
      <alignment horizontal="left" vertical="center" indent="1"/>
    </xf>
    <xf numFmtId="0" fontId="36" fillId="13" borderId="36" xfId="3" applyFont="1" applyBorder="1" applyAlignment="1" applyProtection="1">
      <alignment horizontal="center" vertical="center"/>
    </xf>
    <xf numFmtId="0" fontId="36" fillId="15" borderId="31" xfId="55" applyFont="1" applyBorder="1">
      <alignment horizontal="center" vertical="center" wrapText="1"/>
    </xf>
    <xf numFmtId="2" fontId="36" fillId="15" borderId="33" xfId="49" applyNumberFormat="1" applyFont="1" applyBorder="1" applyAlignment="1">
      <alignment vertical="center"/>
    </xf>
    <xf numFmtId="0" fontId="36" fillId="6" borderId="30" xfId="0" applyFont="1" applyFill="1" applyBorder="1" applyAlignment="1" applyProtection="1">
      <alignment horizontal="left" vertical="center" indent="1"/>
    </xf>
    <xf numFmtId="2" fontId="36" fillId="15" borderId="36" xfId="49" applyNumberFormat="1" applyFont="1" applyBorder="1" applyAlignment="1">
      <alignment vertical="center"/>
    </xf>
    <xf numFmtId="0" fontId="39" fillId="6" borderId="29" xfId="0" applyFont="1" applyFill="1" applyBorder="1" applyAlignment="1" applyProtection="1">
      <alignment horizontal="left" vertical="center" indent="1"/>
    </xf>
    <xf numFmtId="0" fontId="37" fillId="6" borderId="29" xfId="0" applyFont="1" applyFill="1" applyBorder="1" applyAlignment="1" applyProtection="1">
      <alignment vertical="center"/>
    </xf>
    <xf numFmtId="0" fontId="36" fillId="6" borderId="29" xfId="0" applyFont="1" applyFill="1" applyBorder="1" applyAlignment="1" applyProtection="1">
      <alignment horizontal="left" vertical="center" indent="2"/>
    </xf>
    <xf numFmtId="0" fontId="36" fillId="13" borderId="32" xfId="3" applyFont="1" applyBorder="1" applyAlignment="1" applyProtection="1">
      <alignment horizontal="center" vertical="center"/>
    </xf>
    <xf numFmtId="0" fontId="37" fillId="6" borderId="28" xfId="0" applyFont="1" applyFill="1" applyBorder="1" applyAlignment="1" applyProtection="1">
      <alignment vertical="center"/>
    </xf>
    <xf numFmtId="0" fontId="36" fillId="6" borderId="9" xfId="0" applyFont="1" applyFill="1" applyBorder="1" applyProtection="1">
      <alignment vertical="center"/>
    </xf>
    <xf numFmtId="0" fontId="38" fillId="6" borderId="9" xfId="0" applyFont="1" applyFill="1" applyBorder="1" applyProtection="1">
      <alignment vertical="center"/>
    </xf>
    <xf numFmtId="0" fontId="36" fillId="6" borderId="11" xfId="0" applyFont="1" applyFill="1" applyBorder="1" applyAlignment="1" applyProtection="1"/>
    <xf numFmtId="0" fontId="36" fillId="6" borderId="5" xfId="0" applyFont="1" applyFill="1" applyBorder="1" applyAlignment="1" applyProtection="1"/>
    <xf numFmtId="0" fontId="38" fillId="6" borderId="5" xfId="0" applyFont="1" applyFill="1" applyBorder="1" applyAlignment="1" applyProtection="1"/>
    <xf numFmtId="0" fontId="38" fillId="6" borderId="12" xfId="0" applyFont="1" applyFill="1" applyBorder="1" applyAlignment="1" applyProtection="1"/>
    <xf numFmtId="0" fontId="36" fillId="15" borderId="33" xfId="55" applyFont="1" applyBorder="1">
      <alignment horizontal="center" vertical="center" wrapText="1"/>
    </xf>
    <xf numFmtId="0" fontId="36" fillId="6" borderId="27" xfId="0" applyFont="1" applyFill="1" applyBorder="1" applyAlignment="1" applyProtection="1">
      <alignment vertical="center"/>
    </xf>
    <xf numFmtId="0" fontId="36" fillId="15" borderId="32" xfId="55" applyFont="1" applyBorder="1">
      <alignment horizontal="center" vertical="center" wrapText="1"/>
    </xf>
    <xf numFmtId="0" fontId="36" fillId="6" borderId="25" xfId="0" applyFont="1" applyFill="1" applyBorder="1" applyAlignment="1" applyProtection="1">
      <alignment vertical="center"/>
    </xf>
    <xf numFmtId="0" fontId="36" fillId="6" borderId="7" xfId="0" applyFont="1" applyFill="1" applyBorder="1" applyAlignment="1" applyProtection="1">
      <alignment vertical="center"/>
    </xf>
    <xf numFmtId="0" fontId="40" fillId="6" borderId="6" xfId="0" applyFont="1" applyFill="1" applyBorder="1" applyAlignment="1" applyProtection="1">
      <alignment horizontal="center" vertical="center"/>
    </xf>
    <xf numFmtId="0" fontId="41" fillId="6" borderId="0" xfId="0" applyFont="1" applyFill="1" applyBorder="1" applyAlignment="1" applyProtection="1">
      <alignment vertical="center"/>
    </xf>
    <xf numFmtId="1" fontId="36" fillId="15" borderId="31" xfId="48" applyFont="1" applyBorder="1" applyAlignment="1">
      <alignment horizontal="center" vertical="center"/>
    </xf>
    <xf numFmtId="1" fontId="0" fillId="4" borderId="19" xfId="37" applyFont="1" applyBorder="1" applyAlignment="1">
      <alignment horizontal="center" vertical="center"/>
    </xf>
    <xf numFmtId="1" fontId="36" fillId="4" borderId="19" xfId="37" applyFont="1" applyBorder="1" applyAlignment="1">
      <alignment horizontal="center" vertical="center"/>
    </xf>
    <xf numFmtId="0" fontId="37" fillId="6" borderId="24" xfId="0" applyFont="1" applyFill="1" applyBorder="1" applyAlignment="1" applyProtection="1">
      <alignment vertical="center"/>
    </xf>
    <xf numFmtId="0" fontId="38" fillId="6" borderId="2" xfId="0" applyFont="1" applyFill="1" applyBorder="1" applyAlignment="1" applyProtection="1"/>
    <xf numFmtId="0" fontId="0" fillId="6" borderId="5" xfId="0" applyFill="1" applyBorder="1">
      <alignment vertical="center"/>
    </xf>
    <xf numFmtId="0" fontId="22" fillId="6" borderId="4" xfId="4" applyFont="1" applyFill="1" applyBorder="1" applyAlignment="1"/>
    <xf numFmtId="0" fontId="22" fillId="6" borderId="9" xfId="4" applyFont="1" applyFill="1" applyBorder="1" applyAlignment="1"/>
    <xf numFmtId="0" fontId="22" fillId="6" borderId="3" xfId="4" applyFont="1" applyFill="1" applyBorder="1" applyAlignment="1"/>
    <xf numFmtId="3" fontId="4" fillId="41" borderId="23" xfId="11" applyFont="1" applyBorder="1" applyProtection="1">
      <alignment horizontal="right" vertical="center"/>
      <protection locked="0"/>
    </xf>
    <xf numFmtId="3" fontId="4" fillId="14" borderId="21" xfId="20" applyFont="1" applyBorder="1" applyProtection="1">
      <alignment horizontal="right" vertical="center"/>
      <protection locked="0"/>
    </xf>
    <xf numFmtId="3" fontId="4" fillId="14" borderId="26" xfId="20" applyFont="1" applyBorder="1" applyProtection="1">
      <alignment horizontal="right" vertical="center"/>
      <protection locked="0"/>
    </xf>
    <xf numFmtId="3" fontId="4" fillId="41" borderId="21" xfId="11" applyFont="1" applyBorder="1" applyProtection="1">
      <alignment horizontal="right" vertical="center"/>
      <protection locked="0"/>
    </xf>
    <xf numFmtId="3" fontId="4" fillId="41" borderId="22" xfId="11" applyFont="1" applyBorder="1" applyProtection="1">
      <alignment horizontal="right" vertical="center"/>
      <protection locked="0"/>
    </xf>
    <xf numFmtId="3" fontId="4" fillId="41" borderId="21" xfId="20" applyFont="1" applyFill="1" applyBorder="1" applyProtection="1">
      <alignment horizontal="right" vertical="center"/>
      <protection locked="0"/>
    </xf>
    <xf numFmtId="3" fontId="4" fillId="14" borderId="27" xfId="20" applyFont="1" applyBorder="1" applyProtection="1">
      <alignment horizontal="right" vertical="center"/>
      <protection locked="0"/>
    </xf>
    <xf numFmtId="3" fontId="4" fillId="41" borderId="22" xfId="20" applyFont="1" applyFill="1" applyBorder="1" applyProtection="1">
      <alignment horizontal="right" vertical="center"/>
      <protection locked="0"/>
    </xf>
    <xf numFmtId="3" fontId="4" fillId="41" borderId="39" xfId="11" applyFont="1" applyBorder="1" applyProtection="1">
      <alignment horizontal="right" vertical="center"/>
      <protection locked="0"/>
    </xf>
    <xf numFmtId="3" fontId="4" fillId="14" borderId="36" xfId="20" applyFont="1" applyBorder="1" applyProtection="1">
      <alignment horizontal="right" vertical="center"/>
      <protection locked="0"/>
    </xf>
    <xf numFmtId="3" fontId="4" fillId="14" borderId="33" xfId="20" applyFont="1" applyBorder="1" applyProtection="1">
      <alignment horizontal="right" vertical="center"/>
      <protection locked="0"/>
    </xf>
    <xf numFmtId="3" fontId="4" fillId="41" borderId="26" xfId="11" applyFont="1" applyBorder="1" applyProtection="1">
      <alignment horizontal="right" vertical="center"/>
      <protection locked="0"/>
    </xf>
    <xf numFmtId="3" fontId="4" fillId="41" borderId="36" xfId="11" applyFont="1" applyBorder="1" applyProtection="1">
      <alignment horizontal="right" vertical="center"/>
      <protection locked="0"/>
    </xf>
    <xf numFmtId="3" fontId="4" fillId="41" borderId="25" xfId="30" quotePrefix="1" applyFont="1" applyFill="1" applyBorder="1" applyProtection="1">
      <alignment horizontal="right" vertical="center"/>
      <protection locked="0"/>
    </xf>
    <xf numFmtId="3" fontId="4" fillId="41" borderId="26" xfId="30" quotePrefix="1" applyFont="1" applyFill="1" applyBorder="1" applyProtection="1">
      <alignment horizontal="right" vertical="center"/>
      <protection locked="0"/>
    </xf>
    <xf numFmtId="3" fontId="4" fillId="41" borderId="38" xfId="30" quotePrefix="1" applyFont="1" applyFill="1" applyBorder="1" applyProtection="1">
      <alignment horizontal="right" vertical="center"/>
      <protection locked="0"/>
    </xf>
    <xf numFmtId="3" fontId="4" fillId="41" borderId="29" xfId="20" applyFont="1" applyFill="1" applyBorder="1" applyProtection="1">
      <alignment horizontal="right" vertical="center"/>
      <protection locked="0"/>
    </xf>
    <xf numFmtId="0" fontId="0" fillId="6" borderId="0" xfId="0" applyProtection="1">
      <alignment vertical="center"/>
    </xf>
    <xf numFmtId="0" fontId="5" fillId="6" borderId="12" xfId="0" applyFont="1" applyFill="1" applyBorder="1" applyAlignment="1" applyProtection="1"/>
    <xf numFmtId="0" fontId="5" fillId="6" borderId="5" xfId="0" applyFont="1" applyFill="1" applyBorder="1" applyProtection="1">
      <alignment vertical="center"/>
    </xf>
    <xf numFmtId="0" fontId="4" fillId="6" borderId="5" xfId="0" applyFont="1" applyFill="1" applyBorder="1" applyProtection="1">
      <alignment vertical="center"/>
    </xf>
    <xf numFmtId="0" fontId="4" fillId="6" borderId="11" xfId="0" applyFont="1" applyFill="1" applyBorder="1" applyAlignment="1" applyProtection="1">
      <alignment vertical="center"/>
    </xf>
    <xf numFmtId="0" fontId="4" fillId="6" borderId="2" xfId="0" applyFont="1" applyFill="1" applyBorder="1" applyAlignment="1" applyProtection="1">
      <alignment vertical="center"/>
    </xf>
    <xf numFmtId="0" fontId="4" fillId="6" borderId="6" xfId="0" applyFont="1" applyFill="1" applyBorder="1" applyAlignment="1" applyProtection="1">
      <alignment vertical="center"/>
    </xf>
    <xf numFmtId="3" fontId="4" fillId="6" borderId="20" xfId="30" applyFont="1" applyFill="1" applyBorder="1" applyProtection="1">
      <alignment horizontal="right" vertical="center"/>
    </xf>
    <xf numFmtId="0" fontId="4" fillId="13" borderId="20" xfId="3" applyFont="1" applyBorder="1" applyProtection="1">
      <alignment horizontal="center" vertical="center"/>
    </xf>
    <xf numFmtId="0" fontId="4" fillId="13" borderId="32" xfId="3" applyFont="1" applyBorder="1" applyProtection="1">
      <alignment horizontal="center" vertical="center"/>
    </xf>
    <xf numFmtId="3" fontId="4" fillId="6" borderId="25" xfId="30" applyFont="1" applyFill="1" applyBorder="1" applyProtection="1">
      <alignment horizontal="right" vertical="center"/>
    </xf>
    <xf numFmtId="0" fontId="4" fillId="47" borderId="20" xfId="3" applyFont="1" applyFill="1" applyBorder="1" applyProtection="1">
      <alignment horizontal="center" vertical="center"/>
    </xf>
    <xf numFmtId="0" fontId="4" fillId="47" borderId="32" xfId="3" applyFont="1" applyFill="1" applyBorder="1" applyProtection="1">
      <alignment horizontal="center" vertical="center"/>
    </xf>
    <xf numFmtId="0" fontId="4" fillId="6" borderId="21" xfId="0" applyFont="1" applyFill="1" applyBorder="1" applyAlignment="1" applyProtection="1">
      <alignment horizontal="left" vertical="center" indent="1"/>
    </xf>
    <xf numFmtId="3" fontId="4" fillId="13" borderId="23" xfId="3" applyNumberFormat="1" applyFont="1" applyBorder="1" applyProtection="1">
      <alignment horizontal="center" vertical="center"/>
    </xf>
    <xf numFmtId="3" fontId="4" fillId="41" borderId="23" xfId="11" applyFont="1" applyBorder="1" applyProtection="1">
      <alignment horizontal="right" vertical="center"/>
    </xf>
    <xf numFmtId="0" fontId="4" fillId="13" borderId="23" xfId="3" applyFont="1" applyBorder="1" applyProtection="1">
      <alignment horizontal="center" vertical="center"/>
    </xf>
    <xf numFmtId="0" fontId="4" fillId="13" borderId="37" xfId="3" applyFont="1" applyBorder="1" applyProtection="1">
      <alignment horizontal="center" vertical="center"/>
    </xf>
    <xf numFmtId="3" fontId="4" fillId="47" borderId="38" xfId="3" applyNumberFormat="1" applyFont="1" applyFill="1" applyBorder="1" applyProtection="1">
      <alignment horizontal="center" vertical="center"/>
    </xf>
    <xf numFmtId="3" fontId="4" fillId="47" borderId="23" xfId="3" applyNumberFormat="1" applyFont="1" applyFill="1" applyBorder="1" applyProtection="1">
      <alignment horizontal="center" vertical="center"/>
    </xf>
    <xf numFmtId="0" fontId="4" fillId="47" borderId="23" xfId="3" applyFont="1" applyFill="1" applyBorder="1" applyProtection="1">
      <alignment horizontal="center" vertical="center"/>
    </xf>
    <xf numFmtId="0" fontId="4" fillId="47" borderId="37" xfId="3" applyFont="1" applyFill="1" applyBorder="1" applyProtection="1">
      <alignment horizontal="center" vertical="center"/>
    </xf>
    <xf numFmtId="3" fontId="4" fillId="14" borderId="21" xfId="20" applyFont="1" applyBorder="1" applyProtection="1">
      <alignment horizontal="right" vertical="center"/>
    </xf>
    <xf numFmtId="0" fontId="4" fillId="13" borderId="21" xfId="3" applyFont="1" applyBorder="1" applyProtection="1">
      <alignment horizontal="center" vertical="center"/>
    </xf>
    <xf numFmtId="3" fontId="4" fillId="14" borderId="26" xfId="20" applyFont="1" applyBorder="1" applyProtection="1">
      <alignment horizontal="right" vertical="center"/>
    </xf>
    <xf numFmtId="0" fontId="4" fillId="47" borderId="21" xfId="3" applyFont="1" applyFill="1" applyBorder="1" applyProtection="1">
      <alignment horizontal="center" vertical="center"/>
    </xf>
    <xf numFmtId="3" fontId="4" fillId="13" borderId="21" xfId="3" applyNumberFormat="1" applyFont="1" applyBorder="1" applyProtection="1">
      <alignment horizontal="center" vertical="center"/>
    </xf>
    <xf numFmtId="3" fontId="4" fillId="41" borderId="21" xfId="11" applyFont="1" applyBorder="1" applyProtection="1">
      <alignment horizontal="right" vertical="center"/>
    </xf>
    <xf numFmtId="3" fontId="4" fillId="13" borderId="37" xfId="3" applyNumberFormat="1" applyFont="1" applyBorder="1" applyProtection="1">
      <alignment horizontal="center" vertical="center"/>
    </xf>
    <xf numFmtId="3" fontId="4" fillId="47" borderId="21" xfId="3" applyNumberFormat="1" applyFont="1" applyFill="1" applyBorder="1" applyProtection="1">
      <alignment horizontal="center" vertical="center"/>
    </xf>
    <xf numFmtId="3" fontId="4" fillId="47" borderId="37" xfId="3" applyNumberFormat="1" applyFont="1" applyFill="1" applyBorder="1" applyProtection="1">
      <alignment horizontal="center" vertical="center"/>
    </xf>
    <xf numFmtId="0" fontId="4" fillId="6" borderId="39" xfId="0" applyFont="1" applyFill="1" applyBorder="1" applyAlignment="1" applyProtection="1">
      <alignment horizontal="left" vertical="center" indent="1"/>
    </xf>
    <xf numFmtId="3" fontId="4" fillId="13" borderId="22" xfId="3" applyNumberFormat="1" applyFont="1" applyBorder="1" applyProtection="1">
      <alignment horizontal="center" vertical="center"/>
    </xf>
    <xf numFmtId="3" fontId="4" fillId="41" borderId="22" xfId="11" applyFont="1" applyBorder="1" applyProtection="1">
      <alignment horizontal="right" vertical="center"/>
    </xf>
    <xf numFmtId="0" fontId="4" fillId="13" borderId="22" xfId="3" applyFont="1" applyBorder="1" applyProtection="1">
      <alignment horizontal="center" vertical="center"/>
    </xf>
    <xf numFmtId="0" fontId="4" fillId="13" borderId="33" xfId="3" applyFont="1" applyBorder="1" applyProtection="1">
      <alignment horizontal="center" vertical="center"/>
    </xf>
    <xf numFmtId="3" fontId="4" fillId="47" borderId="27" xfId="3" applyNumberFormat="1" applyFont="1" applyFill="1" applyBorder="1" applyProtection="1">
      <alignment horizontal="center" vertical="center"/>
    </xf>
    <xf numFmtId="3" fontId="4" fillId="47" borderId="22" xfId="3" applyNumberFormat="1" applyFont="1" applyFill="1" applyBorder="1" applyProtection="1">
      <alignment horizontal="center" vertical="center"/>
    </xf>
    <xf numFmtId="0" fontId="4" fillId="47" borderId="22" xfId="3" applyFont="1" applyFill="1" applyBorder="1" applyProtection="1">
      <alignment horizontal="center" vertical="center"/>
    </xf>
    <xf numFmtId="0" fontId="4" fillId="47" borderId="33" xfId="3" applyFont="1" applyFill="1" applyBorder="1" applyProtection="1">
      <alignment horizontal="center" vertical="center"/>
    </xf>
    <xf numFmtId="3" fontId="4" fillId="6" borderId="23" xfId="30" applyFont="1" applyFill="1" applyBorder="1" applyProtection="1">
      <alignment horizontal="right" vertical="center"/>
    </xf>
    <xf numFmtId="0" fontId="4" fillId="13" borderId="46" xfId="3" applyFont="1" applyBorder="1" applyProtection="1">
      <alignment horizontal="center" vertical="center"/>
    </xf>
    <xf numFmtId="0" fontId="4" fillId="47" borderId="46" xfId="3" applyFont="1" applyFill="1" applyBorder="1" applyProtection="1">
      <alignment horizontal="center" vertical="center"/>
    </xf>
    <xf numFmtId="3" fontId="4" fillId="14" borderId="22" xfId="20" applyFont="1" applyBorder="1" applyProtection="1">
      <alignment horizontal="right" vertical="center"/>
    </xf>
    <xf numFmtId="0" fontId="4" fillId="47" borderId="38" xfId="3" applyFont="1" applyFill="1" applyBorder="1" applyProtection="1">
      <alignment horizontal="center" vertical="center"/>
    </xf>
    <xf numFmtId="0" fontId="4" fillId="47" borderId="26" xfId="3" applyFont="1" applyFill="1" applyBorder="1" applyProtection="1">
      <alignment horizontal="center" vertical="center"/>
    </xf>
    <xf numFmtId="0" fontId="4" fillId="47" borderId="36" xfId="3" applyFont="1" applyFill="1" applyBorder="1" applyProtection="1">
      <alignment horizontal="center" vertical="center"/>
    </xf>
    <xf numFmtId="0" fontId="4" fillId="13" borderId="36" xfId="3" applyFont="1" applyBorder="1" applyProtection="1">
      <alignment horizontal="center" vertical="center"/>
    </xf>
    <xf numFmtId="0" fontId="4" fillId="13" borderId="39" xfId="3" applyFont="1" applyBorder="1" applyProtection="1">
      <alignment horizontal="center" vertical="center"/>
    </xf>
    <xf numFmtId="0" fontId="4" fillId="13" borderId="41" xfId="3" applyFont="1" applyBorder="1" applyProtection="1">
      <alignment horizontal="center" vertical="center"/>
    </xf>
    <xf numFmtId="0" fontId="4" fillId="47" borderId="40" xfId="3" applyFont="1" applyFill="1" applyBorder="1" applyProtection="1">
      <alignment horizontal="center" vertical="center"/>
    </xf>
    <xf numFmtId="3" fontId="4" fillId="41" borderId="39" xfId="11" applyFont="1" applyBorder="1" applyProtection="1">
      <alignment horizontal="right" vertical="center"/>
    </xf>
    <xf numFmtId="0" fontId="4" fillId="47" borderId="39" xfId="3" applyFont="1" applyFill="1" applyBorder="1" applyProtection="1">
      <alignment horizontal="center" vertical="center"/>
    </xf>
    <xf numFmtId="0" fontId="4" fillId="47" borderId="41" xfId="3" applyFont="1" applyFill="1" applyBorder="1" applyProtection="1">
      <alignment horizontal="center" vertical="center"/>
    </xf>
    <xf numFmtId="0" fontId="4" fillId="43" borderId="19" xfId="9" applyFont="1" applyBorder="1" applyProtection="1">
      <alignment horizontal="left" vertical="center"/>
    </xf>
    <xf numFmtId="3" fontId="4" fillId="43" borderId="19" xfId="6" applyFont="1" applyBorder="1" applyProtection="1">
      <alignment horizontal="right" vertical="center"/>
    </xf>
    <xf numFmtId="0" fontId="4" fillId="13" borderId="31" xfId="3" applyFont="1" applyBorder="1" applyProtection="1">
      <alignment horizontal="center" vertical="center"/>
    </xf>
    <xf numFmtId="3" fontId="4" fillId="43" borderId="24" xfId="6" applyFont="1" applyBorder="1" applyProtection="1">
      <alignment horizontal="right" vertical="center"/>
    </xf>
    <xf numFmtId="0" fontId="4" fillId="47" borderId="31" xfId="3" applyFont="1" applyFill="1" applyBorder="1" applyProtection="1">
      <alignment horizontal="center" vertical="center"/>
    </xf>
    <xf numFmtId="0" fontId="4" fillId="13" borderId="19" xfId="3" applyFont="1" applyBorder="1" applyProtection="1">
      <alignment horizontal="center" vertical="center"/>
    </xf>
    <xf numFmtId="0" fontId="20" fillId="6" borderId="19" xfId="83" applyFont="1" applyFill="1" applyBorder="1" applyAlignment="1" applyProtection="1">
      <alignment horizontal="left" vertical="center" wrapText="1"/>
    </xf>
    <xf numFmtId="0" fontId="4" fillId="47" borderId="24" xfId="3" applyFont="1" applyFill="1" applyBorder="1" applyProtection="1">
      <alignment horizontal="center" vertical="center"/>
    </xf>
    <xf numFmtId="0" fontId="4" fillId="47" borderId="19" xfId="3" applyFont="1" applyFill="1" applyBorder="1" applyProtection="1">
      <alignment horizontal="center" vertical="center"/>
    </xf>
    <xf numFmtId="0" fontId="5" fillId="6" borderId="0" xfId="0" applyFont="1" applyFill="1" applyBorder="1" applyAlignment="1" applyProtection="1">
      <alignment vertical="center"/>
    </xf>
    <xf numFmtId="0" fontId="6" fillId="6" borderId="42" xfId="5" applyFont="1" applyFill="1" applyBorder="1" applyAlignment="1" applyProtection="1">
      <alignment horizontal="center" vertical="center" wrapText="1"/>
    </xf>
    <xf numFmtId="0" fontId="6" fillId="6" borderId="34" xfId="5" applyFont="1" applyFill="1" applyBorder="1" applyAlignment="1" applyProtection="1">
      <alignment horizontal="center" vertical="center" wrapText="1"/>
    </xf>
    <xf numFmtId="0" fontId="6" fillId="6" borderId="20" xfId="0" applyFont="1" applyFill="1" applyBorder="1" applyAlignment="1" applyProtection="1">
      <alignment vertical="center"/>
    </xf>
    <xf numFmtId="0" fontId="4" fillId="47" borderId="25" xfId="3" applyFont="1" applyFill="1" applyBorder="1" applyProtection="1">
      <alignment horizontal="center" vertical="center"/>
    </xf>
    <xf numFmtId="0" fontId="4" fillId="6" borderId="23" xfId="0" applyFont="1" applyFill="1" applyBorder="1" applyAlignment="1" applyProtection="1">
      <alignment vertical="center"/>
    </xf>
    <xf numFmtId="3" fontId="4" fillId="6" borderId="21" xfId="30" applyFont="1" applyFill="1" applyBorder="1" applyProtection="1">
      <alignment horizontal="right" vertical="center"/>
    </xf>
    <xf numFmtId="0" fontId="4" fillId="6" borderId="21" xfId="0" applyFont="1" applyFill="1" applyBorder="1" applyAlignment="1" applyProtection="1">
      <alignment vertical="center"/>
    </xf>
    <xf numFmtId="3" fontId="4" fillId="6" borderId="26" xfId="30" applyFont="1" applyFill="1" applyBorder="1" applyProtection="1">
      <alignment horizontal="right" vertical="center"/>
    </xf>
    <xf numFmtId="0" fontId="4" fillId="6" borderId="5" xfId="0" applyFont="1" applyFill="1" applyBorder="1" applyAlignment="1" applyProtection="1">
      <alignment vertical="center"/>
    </xf>
    <xf numFmtId="0" fontId="6" fillId="6" borderId="43" xfId="5" applyFont="1" applyFill="1" applyBorder="1" applyAlignment="1" applyProtection="1">
      <alignment horizontal="center" vertical="center" wrapText="1"/>
    </xf>
    <xf numFmtId="0" fontId="6" fillId="6" borderId="45" xfId="5" applyFont="1" applyFill="1" applyBorder="1" applyAlignment="1" applyProtection="1">
      <alignment horizontal="center" vertical="center" wrapText="1"/>
    </xf>
    <xf numFmtId="0" fontId="6" fillId="6" borderId="35" xfId="5" applyFont="1" applyFill="1" applyBorder="1" applyAlignment="1" applyProtection="1">
      <alignment horizontal="center" vertical="center" wrapText="1"/>
    </xf>
    <xf numFmtId="0" fontId="4" fillId="6" borderId="23" xfId="0" applyFont="1" applyFill="1" applyBorder="1" applyAlignment="1" applyProtection="1">
      <alignment vertical="center" wrapText="1"/>
    </xf>
    <xf numFmtId="3" fontId="4" fillId="6" borderId="37" xfId="30" applyFont="1" applyFill="1" applyBorder="1" applyProtection="1">
      <alignment horizontal="right" vertical="center"/>
    </xf>
    <xf numFmtId="3" fontId="4" fillId="6" borderId="38" xfId="30" applyFont="1" applyFill="1" applyBorder="1" applyProtection="1">
      <alignment horizontal="right" vertical="center"/>
    </xf>
    <xf numFmtId="49" fontId="4" fillId="6" borderId="21" xfId="0" applyNumberFormat="1" applyFont="1" applyFill="1" applyBorder="1" applyAlignment="1" applyProtection="1">
      <alignment horizontal="left" vertical="center"/>
    </xf>
    <xf numFmtId="3" fontId="4" fillId="14" borderId="36" xfId="20" applyFont="1" applyBorder="1" applyProtection="1">
      <alignment horizontal="right" vertical="center"/>
    </xf>
    <xf numFmtId="0" fontId="4" fillId="6" borderId="22" xfId="0" applyFont="1" applyFill="1" applyBorder="1" applyAlignment="1" applyProtection="1">
      <alignment vertical="center"/>
    </xf>
    <xf numFmtId="3" fontId="4" fillId="14" borderId="33" xfId="20" applyFont="1" applyBorder="1" applyProtection="1">
      <alignment horizontal="right" vertical="center"/>
    </xf>
    <xf numFmtId="3" fontId="4" fillId="14" borderId="37" xfId="20" applyFont="1" applyBorder="1" applyProtection="1">
      <alignment horizontal="right" vertical="center"/>
    </xf>
    <xf numFmtId="3" fontId="4" fillId="6" borderId="28" xfId="30" applyFont="1" applyFill="1" applyBorder="1" applyProtection="1">
      <alignment horizontal="right" vertical="center"/>
    </xf>
    <xf numFmtId="0" fontId="20" fillId="6" borderId="21" xfId="83" applyFont="1" applyFill="1" applyBorder="1" applyAlignment="1" applyProtection="1">
      <alignment vertical="center"/>
    </xf>
    <xf numFmtId="3" fontId="4" fillId="14" borderId="29" xfId="20" applyFont="1" applyBorder="1" applyProtection="1">
      <alignment horizontal="right" vertical="center"/>
    </xf>
    <xf numFmtId="0" fontId="4" fillId="6" borderId="40" xfId="0" applyFont="1" applyFill="1" applyBorder="1" applyAlignment="1" applyProtection="1">
      <alignment vertical="center"/>
    </xf>
    <xf numFmtId="3" fontId="4" fillId="14" borderId="41" xfId="20" applyFont="1" applyBorder="1" applyProtection="1">
      <alignment horizontal="right" vertical="center"/>
    </xf>
    <xf numFmtId="0" fontId="4" fillId="43" borderId="20" xfId="9" applyFont="1" applyBorder="1" applyProtection="1">
      <alignment horizontal="left" vertical="center"/>
    </xf>
    <xf numFmtId="3" fontId="4" fillId="43" borderId="32" xfId="6" applyFont="1" applyBorder="1" applyProtection="1">
      <alignment horizontal="right" vertical="center"/>
    </xf>
    <xf numFmtId="3" fontId="4" fillId="43" borderId="28" xfId="6" applyFont="1" applyBorder="1" applyProtection="1">
      <alignment horizontal="right" vertical="center"/>
    </xf>
    <xf numFmtId="0" fontId="20" fillId="6" borderId="22" xfId="83" applyFont="1" applyFill="1" applyBorder="1" applyAlignment="1" applyProtection="1">
      <alignment vertical="center"/>
    </xf>
    <xf numFmtId="0" fontId="5" fillId="2" borderId="5" xfId="0" applyFont="1" applyFill="1" applyBorder="1" applyProtection="1">
      <alignment vertical="center"/>
    </xf>
    <xf numFmtId="0" fontId="4" fillId="2" borderId="5" xfId="0" applyFont="1" applyFill="1" applyBorder="1" applyProtection="1">
      <alignment vertical="center"/>
    </xf>
    <xf numFmtId="0" fontId="4" fillId="2" borderId="20" xfId="0" applyFont="1" applyFill="1" applyBorder="1" applyAlignment="1" applyProtection="1">
      <alignment vertical="center"/>
    </xf>
    <xf numFmtId="3" fontId="4" fillId="6" borderId="20" xfId="30" applyFont="1" applyBorder="1" applyProtection="1">
      <alignment horizontal="right" vertical="center"/>
    </xf>
    <xf numFmtId="3" fontId="4" fillId="6" borderId="25" xfId="30" applyFont="1" applyBorder="1" applyProtection="1">
      <alignment horizontal="right" vertical="center"/>
    </xf>
    <xf numFmtId="0" fontId="4" fillId="2" borderId="21" xfId="0" applyFont="1" applyFill="1" applyBorder="1" applyAlignment="1" applyProtection="1">
      <alignment horizontal="left" vertical="center" indent="1"/>
    </xf>
    <xf numFmtId="3" fontId="4" fillId="41" borderId="36" xfId="11" applyFont="1" applyBorder="1" applyProtection="1">
      <alignment horizontal="right" vertical="center"/>
    </xf>
    <xf numFmtId="0" fontId="4" fillId="2" borderId="22" xfId="0" applyFont="1" applyFill="1" applyBorder="1" applyAlignment="1" applyProtection="1">
      <alignment horizontal="left" vertical="center" indent="1"/>
    </xf>
    <xf numFmtId="3" fontId="4" fillId="6" borderId="22" xfId="30" applyFont="1" applyBorder="1" applyProtection="1">
      <alignment horizontal="right" vertical="center"/>
    </xf>
    <xf numFmtId="0" fontId="4" fillId="47" borderId="27" xfId="3" applyFont="1" applyFill="1" applyBorder="1" applyProtection="1">
      <alignment horizontal="center" vertical="center"/>
    </xf>
    <xf numFmtId="0" fontId="20" fillId="2" borderId="20" xfId="83" applyFont="1" applyFill="1" applyBorder="1" applyAlignment="1" applyProtection="1">
      <alignment vertical="center" wrapText="1"/>
    </xf>
    <xf numFmtId="0" fontId="20" fillId="2" borderId="21" xfId="83" applyFont="1" applyFill="1" applyBorder="1" applyAlignment="1" applyProtection="1">
      <alignment vertical="center" wrapText="1"/>
    </xf>
    <xf numFmtId="0" fontId="20" fillId="2" borderId="22" xfId="83" applyFont="1" applyFill="1" applyBorder="1" applyAlignment="1" applyProtection="1">
      <alignment vertical="center" wrapText="1"/>
    </xf>
    <xf numFmtId="0" fontId="4" fillId="2" borderId="8" xfId="0" applyFont="1" applyFill="1" applyBorder="1" applyAlignment="1" applyProtection="1">
      <alignment vertical="center"/>
    </xf>
    <xf numFmtId="0" fontId="4" fillId="2" borderId="23" xfId="0" applyFont="1" applyFill="1" applyBorder="1" applyAlignment="1" applyProtection="1">
      <alignment vertical="center"/>
    </xf>
    <xf numFmtId="3" fontId="4" fillId="6" borderId="23" xfId="30" quotePrefix="1" applyFont="1" applyBorder="1" applyProtection="1">
      <alignment horizontal="right" vertical="center"/>
    </xf>
    <xf numFmtId="0" fontId="4" fillId="2" borderId="21" xfId="0" applyFont="1" applyFill="1" applyBorder="1" applyAlignment="1" applyProtection="1">
      <alignment vertical="center"/>
    </xf>
    <xf numFmtId="3" fontId="4" fillId="6" borderId="21" xfId="30" applyFont="1" applyBorder="1" applyProtection="1">
      <alignment horizontal="right" vertical="center"/>
    </xf>
    <xf numFmtId="3" fontId="4" fillId="6" borderId="26" xfId="30" applyFont="1" applyBorder="1" applyProtection="1">
      <alignment horizontal="right" vertical="center"/>
    </xf>
    <xf numFmtId="3" fontId="4" fillId="6" borderId="21" xfId="30" quotePrefix="1" applyFont="1" applyBorder="1" applyProtection="1">
      <alignment horizontal="right" vertical="center"/>
    </xf>
    <xf numFmtId="0" fontId="4" fillId="2" borderId="39" xfId="0" applyFont="1" applyFill="1" applyBorder="1" applyAlignment="1" applyProtection="1">
      <alignment vertical="center"/>
    </xf>
    <xf numFmtId="3" fontId="4" fillId="6" borderId="39" xfId="30" quotePrefix="1" applyFont="1" applyBorder="1" applyProtection="1">
      <alignment horizontal="right" vertical="center"/>
    </xf>
    <xf numFmtId="3" fontId="4" fillId="6" borderId="40" xfId="30" quotePrefix="1" applyFont="1" applyBorder="1" applyProtection="1">
      <alignment horizontal="right" vertical="center"/>
    </xf>
    <xf numFmtId="10" fontId="4" fillId="43" borderId="19" xfId="7" applyFont="1" applyBorder="1" applyProtection="1">
      <alignment horizontal="right" vertical="center"/>
    </xf>
    <xf numFmtId="10" fontId="6" fillId="43" borderId="9" xfId="7" applyFont="1" applyBorder="1" applyProtection="1">
      <alignment horizontal="right" vertical="center"/>
    </xf>
    <xf numFmtId="0" fontId="4" fillId="47" borderId="8" xfId="3" applyFont="1" applyFill="1" applyBorder="1" applyProtection="1">
      <alignment horizontal="center" vertical="center"/>
    </xf>
    <xf numFmtId="0" fontId="4" fillId="6" borderId="0" xfId="0" applyFont="1" applyFill="1" applyProtection="1">
      <alignment vertical="center"/>
    </xf>
    <xf numFmtId="0" fontId="6" fillId="2" borderId="43" xfId="5" applyFont="1" applyFill="1" applyBorder="1" applyAlignment="1" applyProtection="1">
      <alignment horizontal="center" vertical="center" wrapText="1"/>
    </xf>
    <xf numFmtId="0" fontId="6" fillId="2" borderId="45" xfId="5" applyFont="1" applyFill="1" applyBorder="1" applyAlignment="1" applyProtection="1">
      <alignment horizontal="center" vertical="center" wrapText="1"/>
    </xf>
    <xf numFmtId="3" fontId="4" fillId="14" borderId="20" xfId="20" applyFont="1" applyBorder="1" applyProtection="1">
      <alignment horizontal="right" vertical="center"/>
    </xf>
    <xf numFmtId="3" fontId="4" fillId="14" borderId="25" xfId="20" applyFont="1" applyBorder="1" applyProtection="1">
      <alignment horizontal="right" vertical="center"/>
    </xf>
    <xf numFmtId="0" fontId="4" fillId="2" borderId="21" xfId="0" applyFont="1" applyFill="1" applyBorder="1" applyAlignment="1" applyProtection="1">
      <alignment vertical="center" wrapText="1"/>
    </xf>
    <xf numFmtId="0" fontId="4" fillId="13" borderId="26" xfId="3" applyFont="1" applyBorder="1" applyProtection="1">
      <alignment horizontal="center" vertical="center"/>
    </xf>
    <xf numFmtId="3" fontId="4" fillId="6" borderId="36" xfId="30" applyFont="1" applyBorder="1" applyProtection="1">
      <alignment horizontal="right" vertical="center"/>
    </xf>
    <xf numFmtId="0" fontId="4" fillId="6" borderId="10" xfId="0" applyFont="1" applyFill="1" applyBorder="1" applyAlignment="1" applyProtection="1">
      <alignment vertical="center"/>
    </xf>
    <xf numFmtId="0" fontId="4" fillId="2" borderId="9" xfId="0" applyFont="1" applyFill="1" applyBorder="1" applyAlignment="1" applyProtection="1">
      <alignment vertical="center"/>
    </xf>
    <xf numFmtId="0" fontId="4" fillId="6" borderId="7" xfId="0" applyFont="1" applyFill="1" applyBorder="1" applyAlignment="1" applyProtection="1">
      <alignment vertical="center"/>
    </xf>
    <xf numFmtId="0" fontId="6" fillId="2" borderId="9" xfId="5" applyFont="1" applyFill="1" applyBorder="1" applyAlignment="1" applyProtection="1">
      <alignment horizontal="center" vertical="center" wrapText="1"/>
    </xf>
    <xf numFmtId="0" fontId="4" fillId="2" borderId="20" xfId="0" applyFont="1" applyFill="1" applyBorder="1" applyAlignment="1" applyProtection="1">
      <alignment vertical="center" wrapText="1"/>
    </xf>
    <xf numFmtId="0" fontId="20" fillId="2" borderId="21" xfId="83" applyFont="1" applyFill="1" applyBorder="1" applyAlignment="1" applyProtection="1">
      <alignment horizontal="left" vertical="center" wrapText="1" indent="1"/>
    </xf>
    <xf numFmtId="0" fontId="20" fillId="2" borderId="22" xfId="83" applyFont="1" applyFill="1" applyBorder="1" applyAlignment="1" applyProtection="1">
      <alignment horizontal="left" vertical="center" wrapText="1" indent="1"/>
    </xf>
    <xf numFmtId="0" fontId="5" fillId="6" borderId="12" xfId="0" applyFont="1" applyFill="1" applyBorder="1" applyAlignment="1" applyProtection="1">
      <alignment vertical="center"/>
    </xf>
    <xf numFmtId="0" fontId="4" fillId="6" borderId="21" xfId="0" applyFont="1" applyBorder="1" applyAlignment="1" applyProtection="1">
      <alignment vertical="center" wrapText="1"/>
    </xf>
    <xf numFmtId="3" fontId="4" fillId="14" borderId="32" xfId="20" applyFont="1" applyBorder="1" applyProtection="1">
      <alignment horizontal="right" vertical="center"/>
    </xf>
    <xf numFmtId="0" fontId="4" fillId="6" borderId="21" xfId="0" applyFont="1" applyBorder="1" applyAlignment="1" applyProtection="1">
      <alignment horizontal="left" vertical="center" wrapText="1" indent="1"/>
    </xf>
    <xf numFmtId="0" fontId="4" fillId="6" borderId="21" xfId="0" applyFont="1" applyBorder="1" applyAlignment="1" applyProtection="1">
      <alignment horizontal="left" vertical="center" wrapText="1" indent="2"/>
    </xf>
    <xf numFmtId="0" fontId="4" fillId="2" borderId="5" xfId="0" applyFont="1" applyFill="1" applyBorder="1" applyAlignment="1" applyProtection="1">
      <alignment vertical="center"/>
    </xf>
    <xf numFmtId="0" fontId="4" fillId="6" borderId="32" xfId="0" applyFont="1" applyBorder="1" applyAlignment="1" applyProtection="1">
      <alignment vertical="center"/>
    </xf>
    <xf numFmtId="0" fontId="4" fillId="2" borderId="28" xfId="0" applyFont="1" applyFill="1" applyBorder="1" applyAlignment="1" applyProtection="1">
      <alignment vertical="center"/>
    </xf>
    <xf numFmtId="0" fontId="4" fillId="2" borderId="25" xfId="0" applyFont="1" applyFill="1" applyBorder="1" applyAlignment="1" applyProtection="1">
      <alignment vertical="center"/>
    </xf>
    <xf numFmtId="0" fontId="4" fillId="6" borderId="2" xfId="0" applyFont="1" applyFill="1" applyBorder="1" applyProtection="1">
      <alignment vertical="center"/>
    </xf>
    <xf numFmtId="0" fontId="4" fillId="6" borderId="36" xfId="0" applyFont="1" applyBorder="1" applyAlignment="1" applyProtection="1">
      <alignment horizontal="left" vertical="top" wrapText="1" indent="1"/>
    </xf>
    <xf numFmtId="0" fontId="4" fillId="2" borderId="29" xfId="0" applyFont="1" applyFill="1" applyBorder="1" applyProtection="1">
      <alignment vertical="center"/>
    </xf>
    <xf numFmtId="0" fontId="4" fillId="2" borderId="26" xfId="0" applyFont="1" applyFill="1" applyBorder="1" applyProtection="1">
      <alignment vertical="center"/>
    </xf>
    <xf numFmtId="0" fontId="4" fillId="2" borderId="0" xfId="0" applyFont="1" applyFill="1" applyBorder="1" applyProtection="1">
      <alignment vertical="center"/>
    </xf>
    <xf numFmtId="0" fontId="4" fillId="6" borderId="6" xfId="0" applyFont="1" applyFill="1" applyBorder="1" applyProtection="1">
      <alignment vertical="center"/>
    </xf>
    <xf numFmtId="0" fontId="4" fillId="6" borderId="36" xfId="0" applyFont="1" applyBorder="1" applyAlignment="1" applyProtection="1">
      <alignment horizontal="left" vertical="top" wrapText="1" indent="2"/>
    </xf>
    <xf numFmtId="0" fontId="4" fillId="6" borderId="36" xfId="0" applyFont="1" applyBorder="1" applyAlignment="1" applyProtection="1">
      <alignment horizontal="left" vertical="top" wrapText="1" indent="3"/>
    </xf>
    <xf numFmtId="0" fontId="4" fillId="6" borderId="36" xfId="0" applyFont="1" applyBorder="1" applyAlignment="1" applyProtection="1">
      <alignment horizontal="left" vertical="top" wrapText="1" indent="4"/>
    </xf>
    <xf numFmtId="0" fontId="20" fillId="0" borderId="36" xfId="83" applyFont="1" applyBorder="1" applyAlignment="1" applyProtection="1">
      <alignment horizontal="left" vertical="top" indent="5"/>
    </xf>
    <xf numFmtId="0" fontId="4" fillId="0" borderId="36" xfId="0" applyFont="1" applyFill="1" applyBorder="1" applyAlignment="1" applyProtection="1">
      <alignment horizontal="left" vertical="top" wrapText="1" indent="4"/>
    </xf>
    <xf numFmtId="0" fontId="4" fillId="0" borderId="36" xfId="0" applyFont="1" applyFill="1" applyBorder="1" applyAlignment="1" applyProtection="1">
      <alignment horizontal="left" vertical="top" wrapText="1" indent="3"/>
    </xf>
    <xf numFmtId="0" fontId="20" fillId="0" borderId="36" xfId="83" applyFont="1" applyBorder="1" applyAlignment="1" applyProtection="1">
      <alignment horizontal="left" vertical="top" indent="4"/>
    </xf>
    <xf numFmtId="0" fontId="6" fillId="48" borderId="0" xfId="0" applyFont="1" applyFill="1" applyBorder="1" applyAlignment="1" applyProtection="1">
      <alignment horizontal="right" vertical="center"/>
    </xf>
    <xf numFmtId="0" fontId="4" fillId="48" borderId="0" xfId="0" applyFont="1" applyFill="1" applyBorder="1" applyAlignment="1" applyProtection="1">
      <alignment horizontal="left" vertical="top"/>
    </xf>
    <xf numFmtId="0" fontId="4" fillId="48" borderId="0" xfId="0" applyFont="1" applyFill="1" applyBorder="1" applyAlignment="1" applyProtection="1"/>
    <xf numFmtId="0" fontId="26" fillId="48" borderId="0" xfId="4" applyFont="1" applyFill="1" applyBorder="1" applyAlignment="1" applyProtection="1"/>
    <xf numFmtId="0" fontId="26" fillId="48" borderId="0" xfId="4" applyFont="1" applyFill="1" applyBorder="1" applyAlignment="1" applyProtection="1">
      <alignment wrapText="1"/>
    </xf>
    <xf numFmtId="15" fontId="32" fillId="48" borderId="0" xfId="4" applyNumberFormat="1" applyFont="1" applyFill="1" applyBorder="1" applyAlignment="1" applyProtection="1"/>
    <xf numFmtId="0" fontId="30" fillId="48" borderId="0" xfId="111" applyFont="1" applyFill="1" applyBorder="1" applyProtection="1"/>
    <xf numFmtId="0" fontId="34" fillId="48" borderId="0" xfId="122" applyFont="1" applyFill="1" applyBorder="1" applyAlignment="1" applyProtection="1">
      <alignment vertical="center" wrapText="1"/>
    </xf>
    <xf numFmtId="0" fontId="4" fillId="48" borderId="0" xfId="0" applyFont="1" applyFill="1" applyBorder="1" applyAlignment="1" applyProtection="1">
      <alignment vertical="center" wrapText="1"/>
    </xf>
    <xf numFmtId="0" fontId="26" fillId="48" borderId="0" xfId="122" applyFont="1" applyFill="1" applyBorder="1" applyProtection="1">
      <alignment vertical="center"/>
    </xf>
    <xf numFmtId="0" fontId="5" fillId="0" borderId="0" xfId="120" quotePrefix="1" applyNumberFormat="1" applyFont="1" applyFill="1" applyBorder="1" applyAlignment="1" applyProtection="1">
      <alignment horizontal="left" vertical="top"/>
    </xf>
    <xf numFmtId="0" fontId="5" fillId="0" borderId="0" xfId="120" applyNumberFormat="1" applyFont="1" applyFill="1" applyBorder="1" applyAlignment="1" applyProtection="1">
      <alignment horizontal="left" vertical="top"/>
    </xf>
    <xf numFmtId="3" fontId="5" fillId="48" borderId="0" xfId="11" applyFont="1" applyFill="1" applyBorder="1" applyAlignment="1" applyProtection="1">
      <alignment horizontal="right" vertical="center"/>
    </xf>
    <xf numFmtId="0" fontId="5" fillId="0" borderId="0" xfId="120" quotePrefix="1" applyNumberFormat="1" applyFont="1" applyFill="1" applyBorder="1" applyAlignment="1" applyProtection="1"/>
    <xf numFmtId="38" fontId="5" fillId="0" borderId="0" xfId="120" applyFont="1" applyFill="1" applyBorder="1" applyAlignment="1" applyProtection="1">
      <alignment horizontal="left" vertical="top" wrapText="1"/>
    </xf>
    <xf numFmtId="15" fontId="6" fillId="0" borderId="0" xfId="120" applyNumberFormat="1" applyFont="1" applyFill="1" applyBorder="1" applyAlignment="1" applyProtection="1"/>
    <xf numFmtId="0" fontId="6" fillId="48" borderId="1" xfId="122" applyFont="1" applyFill="1" applyBorder="1" applyAlignment="1" applyProtection="1">
      <alignment horizontal="center" vertical="center" wrapText="1"/>
    </xf>
    <xf numFmtId="0" fontId="5" fillId="48" borderId="12" xfId="122" applyFont="1" applyFill="1" applyBorder="1" applyAlignment="1" applyProtection="1">
      <alignment vertical="center"/>
    </xf>
    <xf numFmtId="0" fontId="5" fillId="48" borderId="11" xfId="122" applyFont="1" applyFill="1" applyBorder="1" applyAlignment="1" applyProtection="1">
      <alignment vertical="center"/>
    </xf>
    <xf numFmtId="10" fontId="6" fillId="43" borderId="1" xfId="7" applyFont="1" applyBorder="1" applyProtection="1">
      <alignment horizontal="right" vertical="center"/>
    </xf>
    <xf numFmtId="0" fontId="5" fillId="48" borderId="10" xfId="122" applyFont="1" applyFill="1" applyBorder="1" applyAlignment="1" applyProtection="1">
      <alignment horizontal="left" vertical="center" indent="2"/>
    </xf>
    <xf numFmtId="0" fontId="5" fillId="45" borderId="8" xfId="122" applyFont="1" applyFill="1" applyBorder="1" applyAlignment="1" applyProtection="1">
      <alignment horizontal="left" vertical="center"/>
    </xf>
    <xf numFmtId="0" fontId="5" fillId="48" borderId="7" xfId="122" applyFont="1" applyFill="1" applyBorder="1" applyAlignment="1" applyProtection="1">
      <alignment horizontal="left" vertical="center" indent="2"/>
    </xf>
    <xf numFmtId="0" fontId="29" fillId="48" borderId="0" xfId="111" applyNumberFormat="1" applyFont="1" applyFill="1" applyBorder="1" applyAlignment="1" applyProtection="1">
      <alignment horizontal="left" vertical="top"/>
    </xf>
    <xf numFmtId="49" fontId="29" fillId="48" borderId="0" xfId="111" applyNumberFormat="1" applyFont="1" applyFill="1" applyBorder="1" applyAlignment="1" applyProtection="1">
      <alignment horizontal="right" vertical="top"/>
    </xf>
    <xf numFmtId="0" fontId="6" fillId="48" borderId="0" xfId="0" applyFont="1" applyFill="1" applyBorder="1" applyAlignment="1" applyProtection="1">
      <alignment horizontal="left" vertical="top"/>
    </xf>
    <xf numFmtId="0" fontId="6" fillId="6" borderId="19" xfId="5" applyFont="1" applyFill="1" applyBorder="1" applyAlignment="1" applyProtection="1">
      <alignment horizontal="center" vertical="center" wrapText="1"/>
    </xf>
    <xf numFmtId="0" fontId="6" fillId="6" borderId="31" xfId="5" applyFont="1" applyFill="1" applyBorder="1" applyAlignment="1" applyProtection="1">
      <alignment horizontal="center" vertical="center" wrapText="1"/>
    </xf>
    <xf numFmtId="0" fontId="6" fillId="6" borderId="24" xfId="5" applyFont="1" applyFill="1" applyBorder="1" applyAlignment="1" applyProtection="1">
      <alignment horizontal="center" vertical="center" wrapText="1"/>
    </xf>
    <xf numFmtId="0" fontId="6" fillId="2" borderId="19" xfId="5" applyFont="1" applyFill="1" applyBorder="1" applyAlignment="1" applyProtection="1">
      <alignment horizontal="center" vertical="center" wrapText="1"/>
    </xf>
    <xf numFmtId="0" fontId="6" fillId="2" borderId="31" xfId="5" applyFont="1" applyFill="1" applyBorder="1" applyAlignment="1" applyProtection="1">
      <alignment horizontal="center" vertical="center" wrapText="1"/>
    </xf>
    <xf numFmtId="0" fontId="6" fillId="6" borderId="9" xfId="5" applyFont="1" applyFill="1" applyBorder="1" applyAlignment="1" applyProtection="1">
      <alignment horizontal="center" vertical="center" wrapText="1"/>
    </xf>
    <xf numFmtId="0" fontId="6" fillId="2" borderId="24" xfId="5" applyFont="1" applyFill="1" applyBorder="1" applyAlignment="1" applyProtection="1">
      <alignment horizontal="center" vertical="center" wrapText="1"/>
    </xf>
    <xf numFmtId="0" fontId="4" fillId="6" borderId="36" xfId="0" applyFont="1" applyBorder="1" applyAlignment="1" applyProtection="1">
      <alignment horizontal="left" vertical="top" wrapText="1" indent="5"/>
    </xf>
    <xf numFmtId="0" fontId="42" fillId="47" borderId="38" xfId="3" applyFont="1" applyFill="1" applyBorder="1" applyProtection="1">
      <alignment horizontal="center" vertical="center"/>
    </xf>
    <xf numFmtId="0" fontId="42" fillId="47" borderId="26" xfId="3" applyFont="1" applyFill="1" applyBorder="1" applyProtection="1">
      <alignment horizontal="center" vertical="center"/>
    </xf>
    <xf numFmtId="0" fontId="42" fillId="47" borderId="24" xfId="3" applyFont="1" applyFill="1" applyBorder="1" applyAlignment="1" applyProtection="1">
      <alignment vertical="center" wrapText="1"/>
    </xf>
    <xf numFmtId="0" fontId="42" fillId="6" borderId="0" xfId="0" applyFont="1" applyFill="1" applyBorder="1" applyAlignment="1" applyProtection="1">
      <alignment vertical="center"/>
    </xf>
    <xf numFmtId="0" fontId="42" fillId="2" borderId="24" xfId="0" applyFont="1" applyFill="1" applyBorder="1" applyAlignment="1" applyProtection="1">
      <alignment horizontal="center" vertical="center"/>
    </xf>
    <xf numFmtId="0" fontId="42" fillId="2" borderId="38" xfId="0" applyFont="1" applyFill="1" applyBorder="1" applyAlignment="1" applyProtection="1">
      <alignment horizontal="center" vertical="center"/>
    </xf>
    <xf numFmtId="15" fontId="6" fillId="51" borderId="0" xfId="120" applyNumberFormat="1" applyFont="1" applyFill="1" applyBorder="1" applyAlignment="1" applyProtection="1"/>
    <xf numFmtId="3" fontId="4" fillId="41" borderId="51" xfId="11" applyFont="1" applyBorder="1" applyProtection="1">
      <alignment horizontal="right" vertical="center"/>
      <protection locked="0"/>
    </xf>
    <xf numFmtId="0" fontId="4" fillId="47" borderId="48" xfId="3" applyFont="1" applyFill="1" applyBorder="1" applyProtection="1">
      <alignment horizontal="center" vertical="center"/>
    </xf>
    <xf numFmtId="3" fontId="4" fillId="41" borderId="51" xfId="11" applyFont="1" applyBorder="1" applyProtection="1">
      <alignment horizontal="right" vertical="center"/>
    </xf>
    <xf numFmtId="0" fontId="4" fillId="13" borderId="51" xfId="3" applyFont="1" applyBorder="1" applyProtection="1">
      <alignment horizontal="center" vertical="center"/>
    </xf>
    <xf numFmtId="0" fontId="4" fillId="47" borderId="51" xfId="3" applyFont="1" applyFill="1" applyBorder="1" applyProtection="1">
      <alignment horizontal="center" vertical="center"/>
    </xf>
    <xf numFmtId="0" fontId="5" fillId="6" borderId="5" xfId="0" applyFont="1" applyFill="1" applyBorder="1" applyAlignment="1" applyProtection="1">
      <alignment vertical="center"/>
    </xf>
    <xf numFmtId="0" fontId="0" fillId="6" borderId="0" xfId="0" applyAlignment="1" applyProtection="1">
      <alignment vertical="center"/>
    </xf>
    <xf numFmtId="3" fontId="4" fillId="0" borderId="40" xfId="30" quotePrefix="1" applyFont="1" applyFill="1" applyBorder="1" applyProtection="1">
      <alignment horizontal="right" vertical="center"/>
    </xf>
    <xf numFmtId="0" fontId="55" fillId="6" borderId="25" xfId="0" applyFont="1" applyFill="1" applyBorder="1" applyAlignment="1" applyProtection="1">
      <alignment horizontal="center" vertical="center"/>
    </xf>
    <xf numFmtId="0" fontId="55" fillId="6" borderId="26" xfId="0" applyFont="1" applyFill="1" applyBorder="1" applyAlignment="1" applyProtection="1">
      <alignment horizontal="center" vertical="center"/>
    </xf>
    <xf numFmtId="0" fontId="55" fillId="6" borderId="40" xfId="0" applyFont="1" applyFill="1" applyBorder="1" applyAlignment="1" applyProtection="1">
      <alignment horizontal="center" vertical="center"/>
    </xf>
    <xf numFmtId="0" fontId="55" fillId="6" borderId="27" xfId="0" applyFont="1" applyFill="1" applyBorder="1" applyAlignment="1" applyProtection="1">
      <alignment horizontal="center" vertical="center"/>
    </xf>
    <xf numFmtId="0" fontId="56" fillId="47" borderId="26" xfId="3" applyFont="1" applyFill="1" applyBorder="1" applyAlignment="1" applyProtection="1">
      <alignment vertical="center" wrapText="1"/>
    </xf>
    <xf numFmtId="0" fontId="56" fillId="47" borderId="40" xfId="3" applyFont="1" applyFill="1" applyBorder="1" applyAlignment="1" applyProtection="1">
      <alignment vertical="center" wrapText="1"/>
    </xf>
    <xf numFmtId="0" fontId="55" fillId="2" borderId="25" xfId="0" applyFont="1" applyFill="1" applyBorder="1" applyAlignment="1" applyProtection="1">
      <alignment horizontal="center" vertical="center"/>
    </xf>
    <xf numFmtId="0" fontId="55" fillId="2" borderId="38" xfId="0" applyFont="1" applyFill="1" applyBorder="1" applyAlignment="1" applyProtection="1">
      <alignment horizontal="center" vertical="center"/>
    </xf>
    <xf numFmtId="0" fontId="55" fillId="47" borderId="26" xfId="3" applyFont="1" applyFill="1" applyBorder="1" applyAlignment="1" applyProtection="1">
      <alignment vertical="center" wrapText="1"/>
    </xf>
    <xf numFmtId="0" fontId="55" fillId="2" borderId="26" xfId="0" applyFont="1" applyFill="1" applyBorder="1" applyAlignment="1" applyProtection="1">
      <alignment horizontal="center" vertical="center"/>
    </xf>
    <xf numFmtId="0" fontId="55" fillId="2" borderId="40" xfId="0" applyFont="1" applyFill="1" applyBorder="1" applyAlignment="1" applyProtection="1">
      <alignment horizontal="center" vertical="center"/>
    </xf>
    <xf numFmtId="0" fontId="55" fillId="2" borderId="24" xfId="0" applyFont="1" applyFill="1" applyBorder="1" applyAlignment="1" applyProtection="1">
      <alignment horizontal="center" vertical="center"/>
    </xf>
    <xf numFmtId="0" fontId="6" fillId="43" borderId="19" xfId="9" applyFont="1" applyBorder="1" applyProtection="1">
      <alignment horizontal="left" vertical="center"/>
    </xf>
    <xf numFmtId="0" fontId="4" fillId="6" borderId="51" xfId="0" applyFont="1" applyFill="1" applyBorder="1" applyAlignment="1" applyProtection="1">
      <alignment horizontal="left" vertical="center" indent="1"/>
    </xf>
    <xf numFmtId="0" fontId="5" fillId="6" borderId="2" xfId="0" applyFont="1" applyFill="1" applyBorder="1" applyAlignment="1" applyProtection="1"/>
    <xf numFmtId="0" fontId="5" fillId="6" borderId="0" xfId="0" applyFont="1" applyFill="1" applyBorder="1" applyProtection="1">
      <alignment vertical="center"/>
    </xf>
    <xf numFmtId="0" fontId="4" fillId="6" borderId="0" xfId="0" applyFont="1" applyFill="1" applyBorder="1" applyProtection="1">
      <alignment vertical="center"/>
    </xf>
    <xf numFmtId="0" fontId="5" fillId="6" borderId="2" xfId="0" applyFont="1" applyFill="1" applyBorder="1" applyAlignment="1" applyProtection="1">
      <alignment vertical="center"/>
    </xf>
    <xf numFmtId="0" fontId="26" fillId="6" borderId="0" xfId="4" applyFont="1" applyFill="1" applyBorder="1" applyAlignment="1" applyProtection="1"/>
    <xf numFmtId="0" fontId="6" fillId="6" borderId="0" xfId="0" applyFont="1" applyFill="1" applyBorder="1" applyProtection="1">
      <alignment vertical="center"/>
    </xf>
    <xf numFmtId="0" fontId="0" fillId="6" borderId="0" xfId="0" applyBorder="1" applyProtection="1">
      <alignment vertical="center"/>
    </xf>
    <xf numFmtId="0" fontId="56" fillId="47" borderId="27" xfId="3" applyFont="1" applyFill="1" applyBorder="1" applyAlignment="1" applyProtection="1">
      <alignment vertical="center" wrapText="1"/>
    </xf>
    <xf numFmtId="0" fontId="4" fillId="2" borderId="22" xfId="0" applyFont="1" applyFill="1" applyBorder="1" applyAlignment="1" applyProtection="1">
      <alignment vertical="center"/>
    </xf>
    <xf numFmtId="0" fontId="56" fillId="6" borderId="48" xfId="0" applyFont="1" applyFill="1" applyBorder="1" applyAlignment="1" applyProtection="1">
      <alignment horizontal="center" vertical="center"/>
    </xf>
    <xf numFmtId="0" fontId="58" fillId="6" borderId="0" xfId="4" applyFont="1" applyFill="1" applyBorder="1" applyAlignment="1" applyProtection="1"/>
    <xf numFmtId="0" fontId="6" fillId="6" borderId="23" xfId="0" applyFont="1" applyFill="1" applyBorder="1" applyAlignment="1" applyProtection="1">
      <alignment vertical="center"/>
    </xf>
    <xf numFmtId="3" fontId="4" fillId="14" borderId="22" xfId="20" applyFont="1" applyBorder="1" applyProtection="1">
      <alignment horizontal="right" vertical="center"/>
      <protection locked="0"/>
    </xf>
    <xf numFmtId="0" fontId="55" fillId="2" borderId="35" xfId="0" applyFont="1" applyFill="1" applyBorder="1" applyAlignment="1" applyProtection="1">
      <alignment horizontal="center" vertical="center"/>
    </xf>
    <xf numFmtId="0" fontId="6" fillId="43" borderId="43" xfId="9" applyFont="1" applyBorder="1" applyProtection="1">
      <alignment horizontal="left" vertical="center"/>
    </xf>
    <xf numFmtId="10" fontId="4" fillId="43" borderId="43" xfId="7" applyFont="1" applyBorder="1" applyProtection="1">
      <alignment horizontal="right" vertical="center"/>
    </xf>
    <xf numFmtId="0" fontId="4" fillId="13" borderId="45" xfId="3" applyFont="1" applyBorder="1" applyProtection="1">
      <alignment horizontal="center" vertical="center"/>
    </xf>
    <xf numFmtId="10" fontId="6" fillId="43" borderId="8" xfId="7" applyFont="1" applyBorder="1" applyProtection="1">
      <alignment horizontal="right" vertical="center"/>
    </xf>
    <xf numFmtId="3" fontId="4" fillId="6" borderId="22" xfId="30" quotePrefix="1" applyFont="1" applyBorder="1" applyProtection="1">
      <alignment horizontal="right" vertical="center"/>
    </xf>
    <xf numFmtId="3" fontId="4" fillId="6" borderId="27" xfId="30" quotePrefix="1" applyFont="1" applyBorder="1" applyProtection="1">
      <alignment horizontal="right" vertical="center"/>
    </xf>
    <xf numFmtId="0" fontId="55" fillId="6" borderId="38" xfId="0" applyFont="1" applyFill="1" applyBorder="1" applyAlignment="1" applyProtection="1">
      <alignment horizontal="center" vertical="center"/>
    </xf>
    <xf numFmtId="0" fontId="5" fillId="6" borderId="0" xfId="0" applyFont="1" applyFill="1" applyBorder="1" applyAlignment="1" applyProtection="1"/>
    <xf numFmtId="0" fontId="4" fillId="6" borderId="8" xfId="0" applyFont="1" applyFill="1" applyBorder="1" applyProtection="1">
      <alignment vertical="center"/>
    </xf>
    <xf numFmtId="0" fontId="4" fillId="13" borderId="24" xfId="3" applyFont="1" applyBorder="1" applyAlignment="1" applyProtection="1">
      <alignment vertical="center" wrapText="1"/>
    </xf>
    <xf numFmtId="0" fontId="4" fillId="6" borderId="31" xfId="0" applyFont="1" applyFill="1" applyBorder="1" applyAlignment="1" applyProtection="1">
      <alignment horizontal="left" vertical="center"/>
    </xf>
    <xf numFmtId="3" fontId="4" fillId="14" borderId="19" xfId="20" applyFont="1" applyBorder="1" applyProtection="1">
      <alignment horizontal="right" vertical="center"/>
    </xf>
    <xf numFmtId="3" fontId="4" fillId="14" borderId="31" xfId="20" applyFont="1" applyBorder="1" applyProtection="1">
      <alignment horizontal="right" vertical="center"/>
    </xf>
    <xf numFmtId="0" fontId="4" fillId="13" borderId="24" xfId="3" applyFont="1" applyBorder="1" applyProtection="1">
      <alignment horizontal="center" vertical="center"/>
    </xf>
    <xf numFmtId="3" fontId="4" fillId="14" borderId="19" xfId="20" applyFont="1" applyBorder="1" applyProtection="1">
      <alignment horizontal="right" vertical="center"/>
      <protection locked="0"/>
    </xf>
    <xf numFmtId="3" fontId="4" fillId="14" borderId="24" xfId="20" applyFont="1" applyBorder="1" applyProtection="1">
      <alignment horizontal="right" vertical="center"/>
      <protection locked="0"/>
    </xf>
    <xf numFmtId="0" fontId="4" fillId="2" borderId="26" xfId="0" applyFont="1" applyFill="1" applyBorder="1" applyAlignment="1" applyProtection="1">
      <alignment horizontal="center" vertical="center"/>
    </xf>
    <xf numFmtId="0" fontId="4" fillId="2" borderId="27" xfId="0" applyFont="1" applyFill="1" applyBorder="1" applyAlignment="1" applyProtection="1">
      <alignment horizontal="center" vertical="center"/>
    </xf>
    <xf numFmtId="3" fontId="4" fillId="58" borderId="28" xfId="20" applyFont="1" applyFill="1" applyBorder="1" applyProtection="1">
      <alignment horizontal="right" vertical="center"/>
      <protection locked="0"/>
    </xf>
    <xf numFmtId="3" fontId="4" fillId="58" borderId="36" xfId="20" applyFont="1" applyFill="1" applyBorder="1" applyProtection="1">
      <alignment horizontal="right" vertical="center"/>
      <protection locked="0"/>
    </xf>
    <xf numFmtId="3" fontId="4" fillId="58" borderId="29" xfId="20" applyFont="1" applyFill="1" applyBorder="1" applyProtection="1">
      <alignment horizontal="right" vertical="center"/>
      <protection locked="0"/>
    </xf>
    <xf numFmtId="0" fontId="4" fillId="2" borderId="25" xfId="0" applyFont="1" applyFill="1" applyBorder="1" applyAlignment="1" applyProtection="1">
      <alignment horizontal="center" vertical="center"/>
    </xf>
    <xf numFmtId="0" fontId="4" fillId="2" borderId="40" xfId="0" applyFont="1" applyFill="1" applyBorder="1" applyAlignment="1" applyProtection="1">
      <alignment horizontal="center" vertical="center"/>
    </xf>
    <xf numFmtId="0" fontId="4" fillId="6" borderId="38" xfId="0" applyFont="1" applyFill="1" applyBorder="1" applyAlignment="1" applyProtection="1">
      <alignment horizontal="center" vertical="center"/>
    </xf>
    <xf numFmtId="3" fontId="4" fillId="41" borderId="47" xfId="20" applyFont="1" applyFill="1" applyBorder="1" applyProtection="1">
      <alignment horizontal="right" vertical="center"/>
      <protection locked="0"/>
    </xf>
    <xf numFmtId="0" fontId="4" fillId="6" borderId="39" xfId="0" applyFont="1" applyBorder="1" applyAlignment="1" applyProtection="1">
      <alignment vertical="center" wrapText="1"/>
    </xf>
    <xf numFmtId="0" fontId="5" fillId="2" borderId="0" xfId="0" applyFont="1" applyFill="1" applyBorder="1" applyProtection="1">
      <alignment vertical="center"/>
    </xf>
    <xf numFmtId="0" fontId="6" fillId="2" borderId="0" xfId="0" applyFont="1" applyFill="1" applyBorder="1" applyAlignment="1" applyProtection="1">
      <alignment horizontal="left" vertical="center"/>
    </xf>
    <xf numFmtId="3" fontId="4" fillId="41" borderId="26" xfId="20" applyFont="1" applyFill="1" applyBorder="1" applyProtection="1">
      <alignment horizontal="right" vertical="center"/>
      <protection locked="0"/>
    </xf>
    <xf numFmtId="3" fontId="4" fillId="41" borderId="27" xfId="20" applyFont="1" applyFill="1" applyBorder="1" applyProtection="1">
      <alignment horizontal="right" vertical="center"/>
      <protection locked="0"/>
    </xf>
    <xf numFmtId="0" fontId="59" fillId="2" borderId="0" xfId="0" applyFont="1" applyFill="1" applyAlignment="1" applyProtection="1">
      <alignment horizontal="left" vertical="center"/>
    </xf>
    <xf numFmtId="0" fontId="6" fillId="2" borderId="20" xfId="0" applyFont="1" applyFill="1" applyBorder="1" applyAlignment="1" applyProtection="1">
      <alignment vertical="center"/>
    </xf>
    <xf numFmtId="0" fontId="0" fillId="6" borderId="8" xfId="0" applyBorder="1" applyProtection="1">
      <alignment vertical="center"/>
    </xf>
    <xf numFmtId="3" fontId="4" fillId="6" borderId="41" xfId="30" applyFont="1" applyBorder="1" applyProtection="1">
      <alignment horizontal="right" vertical="center"/>
    </xf>
    <xf numFmtId="0" fontId="4" fillId="6" borderId="5" xfId="0" applyFont="1" applyBorder="1" applyAlignment="1" applyProtection="1">
      <alignment vertical="center" wrapText="1"/>
    </xf>
    <xf numFmtId="3" fontId="4" fillId="6" borderId="5" xfId="30" applyFont="1" applyBorder="1" applyProtection="1">
      <alignment horizontal="right" vertical="center"/>
    </xf>
    <xf numFmtId="0" fontId="0" fillId="6" borderId="5" xfId="0" applyBorder="1" applyProtection="1">
      <alignment vertical="center"/>
    </xf>
    <xf numFmtId="0" fontId="55" fillId="6" borderId="25" xfId="0" applyFont="1" applyFill="1" applyBorder="1" applyAlignment="1" applyProtection="1">
      <alignment horizontal="left" vertical="center" wrapText="1"/>
    </xf>
    <xf numFmtId="0" fontId="4" fillId="6" borderId="0" xfId="0" applyFont="1" applyFill="1" applyAlignment="1" applyProtection="1">
      <alignment horizontal="left" vertical="center"/>
    </xf>
    <xf numFmtId="0" fontId="4" fillId="2" borderId="5" xfId="0" applyFont="1" applyFill="1" applyBorder="1" applyAlignment="1" applyProtection="1">
      <alignment horizontal="center" vertical="center"/>
    </xf>
    <xf numFmtId="0" fontId="20" fillId="0" borderId="0" xfId="83" applyFont="1" applyBorder="1" applyAlignment="1" applyProtection="1">
      <alignment vertical="top"/>
    </xf>
    <xf numFmtId="3" fontId="4" fillId="6" borderId="0" xfId="1" applyFont="1" applyBorder="1" applyAlignment="1" applyProtection="1">
      <alignment horizontal="center" vertical="center"/>
    </xf>
    <xf numFmtId="0" fontId="59" fillId="0" borderId="0" xfId="119" applyFont="1" applyFill="1" applyAlignment="1" applyProtection="1">
      <alignment horizontal="left" vertical="center"/>
    </xf>
    <xf numFmtId="0" fontId="4" fillId="13" borderId="40" xfId="3" applyFont="1" applyBorder="1" applyAlignment="1" applyProtection="1">
      <alignment vertical="center" wrapText="1"/>
    </xf>
    <xf numFmtId="0" fontId="20" fillId="0" borderId="41" xfId="83" applyFont="1" applyBorder="1" applyAlignment="1" applyProtection="1">
      <alignment vertical="top"/>
    </xf>
    <xf numFmtId="0" fontId="4" fillId="2" borderId="52" xfId="0" applyFont="1" applyFill="1" applyBorder="1" applyProtection="1">
      <alignment vertical="center"/>
    </xf>
    <xf numFmtId="0" fontId="4" fillId="2" borderId="40" xfId="0" applyFont="1" applyFill="1" applyBorder="1" applyProtection="1">
      <alignment vertical="center"/>
    </xf>
    <xf numFmtId="3" fontId="4" fillId="6" borderId="41" xfId="1" applyFont="1" applyBorder="1" applyAlignment="1" applyProtection="1">
      <alignment horizontal="center" vertical="center"/>
    </xf>
    <xf numFmtId="0" fontId="20" fillId="6" borderId="0" xfId="83" applyFont="1" applyFill="1" applyBorder="1" applyAlignment="1" applyProtection="1">
      <alignment vertical="top"/>
    </xf>
    <xf numFmtId="0" fontId="60" fillId="6" borderId="0" xfId="0" applyFont="1" applyFill="1" applyAlignment="1" applyProtection="1">
      <alignment vertical="top" wrapText="1"/>
    </xf>
    <xf numFmtId="3" fontId="4" fillId="41" borderId="39" xfId="20" applyFont="1" applyFill="1" applyBorder="1" applyProtection="1">
      <alignment horizontal="right" vertical="center"/>
      <protection locked="0"/>
    </xf>
    <xf numFmtId="0" fontId="4" fillId="0" borderId="8" xfId="9" applyFont="1" applyFill="1" applyBorder="1" applyProtection="1">
      <alignment horizontal="left" vertical="center"/>
    </xf>
    <xf numFmtId="0" fontId="4" fillId="13" borderId="8" xfId="3" applyFont="1" applyBorder="1" applyProtection="1">
      <alignment horizontal="center" vertical="center"/>
    </xf>
    <xf numFmtId="3" fontId="4" fillId="43" borderId="8" xfId="6" applyFont="1" applyBorder="1" applyProtection="1">
      <alignment horizontal="right" vertical="center"/>
    </xf>
    <xf numFmtId="0" fontId="4" fillId="47" borderId="5" xfId="0" applyFont="1" applyFill="1" applyBorder="1" applyAlignment="1" applyProtection="1">
      <alignment vertical="center"/>
    </xf>
    <xf numFmtId="0" fontId="4" fillId="47" borderId="8" xfId="0" applyFont="1" applyFill="1" applyBorder="1" applyAlignment="1" applyProtection="1">
      <alignment vertical="center"/>
    </xf>
    <xf numFmtId="3" fontId="4" fillId="6" borderId="5" xfId="1" applyFont="1" applyFill="1" applyBorder="1" applyAlignment="1" applyProtection="1">
      <alignment horizontal="center" vertical="center"/>
    </xf>
    <xf numFmtId="0" fontId="4" fillId="0" borderId="8" xfId="3" applyFont="1" applyFill="1" applyBorder="1" applyAlignment="1" applyProtection="1">
      <alignment horizontal="center" vertical="center" wrapText="1"/>
    </xf>
    <xf numFmtId="0" fontId="4" fillId="47" borderId="9" xfId="3" applyFont="1" applyFill="1" applyBorder="1" applyProtection="1">
      <alignment horizontal="center" vertical="center"/>
    </xf>
    <xf numFmtId="0" fontId="61" fillId="48" borderId="0" xfId="0" applyFont="1" applyFill="1" applyBorder="1" applyAlignment="1" applyProtection="1">
      <alignment horizontal="right" vertical="center"/>
    </xf>
    <xf numFmtId="0" fontId="6" fillId="2" borderId="19" xfId="5" applyFont="1" applyFill="1" applyBorder="1" applyAlignment="1" applyProtection="1">
      <alignment horizontal="center" vertical="center" wrapText="1"/>
    </xf>
    <xf numFmtId="0" fontId="6" fillId="2" borderId="31" xfId="5" applyFont="1" applyFill="1" applyBorder="1" applyAlignment="1" applyProtection="1">
      <alignment horizontal="center" vertical="center" wrapText="1"/>
    </xf>
    <xf numFmtId="0" fontId="6" fillId="2" borderId="24" xfId="5" applyFont="1" applyFill="1" applyBorder="1" applyAlignment="1" applyProtection="1">
      <alignment horizontal="center" vertical="center" wrapText="1"/>
    </xf>
    <xf numFmtId="0" fontId="6" fillId="2" borderId="9" xfId="5" applyFont="1" applyFill="1" applyBorder="1" applyAlignment="1" applyProtection="1">
      <alignment horizontal="center" vertical="center" wrapText="1"/>
    </xf>
    <xf numFmtId="0" fontId="6" fillId="6" borderId="24" xfId="5" applyFont="1" applyFill="1" applyBorder="1" applyAlignment="1" applyProtection="1">
      <alignment horizontal="center" vertical="center" wrapText="1"/>
    </xf>
    <xf numFmtId="0" fontId="6" fillId="6" borderId="31" xfId="5" applyFont="1" applyFill="1" applyBorder="1" applyAlignment="1" applyProtection="1">
      <alignment horizontal="center" vertical="center" wrapText="1"/>
    </xf>
    <xf numFmtId="0" fontId="6" fillId="6" borderId="19" xfId="5" applyFont="1" applyFill="1" applyBorder="1" applyAlignment="1" applyProtection="1">
      <alignment horizontal="center" vertical="center" wrapText="1"/>
    </xf>
    <xf numFmtId="0" fontId="6" fillId="6" borderId="43" xfId="5" applyFont="1" applyFill="1" applyBorder="1" applyAlignment="1" applyProtection="1">
      <alignment horizontal="center" vertical="center" wrapText="1"/>
    </xf>
    <xf numFmtId="0" fontId="6" fillId="6" borderId="45" xfId="5" applyFont="1" applyFill="1" applyBorder="1" applyAlignment="1" applyProtection="1">
      <alignment horizontal="center" vertical="center" wrapText="1"/>
    </xf>
    <xf numFmtId="0" fontId="6" fillId="6" borderId="9" xfId="5" applyFont="1" applyFill="1" applyBorder="1" applyAlignment="1" applyProtection="1">
      <alignment horizontal="center" vertical="center" wrapText="1"/>
    </xf>
    <xf numFmtId="0" fontId="4" fillId="6" borderId="36" xfId="0" applyFont="1" applyBorder="1" applyAlignment="1" applyProtection="1">
      <alignment horizontal="left" vertical="top" wrapText="1" indent="5"/>
    </xf>
    <xf numFmtId="0" fontId="6" fillId="6" borderId="35" xfId="5" applyFont="1" applyFill="1" applyBorder="1" applyAlignment="1" applyProtection="1">
      <alignment horizontal="center" vertical="center" wrapText="1"/>
    </xf>
    <xf numFmtId="3" fontId="4" fillId="58" borderId="26" xfId="20" applyFont="1" applyFill="1" applyBorder="1" applyProtection="1">
      <alignment horizontal="right" vertical="center"/>
      <protection locked="0"/>
    </xf>
    <xf numFmtId="3" fontId="4" fillId="58" borderId="21" xfId="20" applyFont="1" applyFill="1" applyBorder="1" applyProtection="1">
      <alignment horizontal="right" vertical="center"/>
      <protection locked="0"/>
    </xf>
    <xf numFmtId="3" fontId="4" fillId="58" borderId="27" xfId="20" applyFont="1" applyFill="1" applyBorder="1" applyProtection="1">
      <alignment horizontal="right" vertical="center"/>
      <protection locked="0"/>
    </xf>
    <xf numFmtId="3" fontId="4" fillId="58" borderId="22" xfId="20" applyFont="1" applyFill="1" applyBorder="1" applyProtection="1">
      <alignment horizontal="right" vertical="center"/>
      <protection locked="0"/>
    </xf>
    <xf numFmtId="3" fontId="29" fillId="49" borderId="1" xfId="11" applyFont="1" applyFill="1" applyBorder="1" applyAlignment="1" applyProtection="1">
      <alignment horizontal="center" vertical="center"/>
      <protection locked="0"/>
    </xf>
    <xf numFmtId="0" fontId="29" fillId="45" borderId="0" xfId="135" applyFont="1" applyFill="1" applyBorder="1" applyAlignment="1" applyProtection="1">
      <alignment horizontal="left" vertical="top" wrapText="1"/>
    </xf>
    <xf numFmtId="0" fontId="29" fillId="48" borderId="0" xfId="122" applyFont="1" applyFill="1" applyBorder="1" applyAlignment="1" applyProtection="1">
      <alignment vertical="top" wrapText="1"/>
    </xf>
    <xf numFmtId="0" fontId="29" fillId="48" borderId="0" xfId="0" applyFont="1" applyFill="1" applyBorder="1" applyAlignment="1" applyProtection="1">
      <alignment vertical="top" wrapText="1"/>
    </xf>
    <xf numFmtId="0" fontId="33" fillId="48" borderId="0" xfId="4" applyFont="1" applyFill="1" applyBorder="1" applyAlignment="1" applyProtection="1">
      <alignment horizontal="center"/>
    </xf>
    <xf numFmtId="3" fontId="5" fillId="49" borderId="1" xfId="11" applyFont="1" applyFill="1" applyBorder="1" applyAlignment="1" applyProtection="1">
      <alignment horizontal="center" vertical="center"/>
      <protection locked="0"/>
    </xf>
    <xf numFmtId="174" fontId="5" fillId="49" borderId="1" xfId="11"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left" vertical="center"/>
    </xf>
    <xf numFmtId="0" fontId="6" fillId="2" borderId="19" xfId="5" applyFont="1" applyFill="1" applyBorder="1" applyAlignment="1" applyProtection="1">
      <alignment horizontal="center" vertical="center" wrapText="1"/>
    </xf>
    <xf numFmtId="0" fontId="6" fillId="2" borderId="31" xfId="5" applyFont="1" applyFill="1" applyBorder="1" applyAlignment="1" applyProtection="1">
      <alignment horizontal="center" vertical="center" wrapText="1"/>
    </xf>
    <xf numFmtId="0" fontId="6" fillId="2" borderId="24" xfId="5" applyFont="1" applyFill="1" applyBorder="1" applyAlignment="1" applyProtection="1">
      <alignment horizontal="center" vertical="center" wrapText="1"/>
    </xf>
    <xf numFmtId="0" fontId="6" fillId="2" borderId="9" xfId="5" applyFont="1" applyFill="1" applyBorder="1" applyAlignment="1" applyProtection="1">
      <alignment horizontal="center" vertical="center" wrapText="1"/>
    </xf>
    <xf numFmtId="0" fontId="6" fillId="6" borderId="24" xfId="5" applyFont="1" applyFill="1" applyBorder="1" applyAlignment="1" applyProtection="1">
      <alignment horizontal="center" vertical="center" wrapText="1"/>
    </xf>
    <xf numFmtId="0" fontId="6" fillId="6" borderId="31" xfId="5" applyFont="1" applyFill="1" applyBorder="1" applyAlignment="1" applyProtection="1">
      <alignment horizontal="center" vertical="center" wrapText="1"/>
    </xf>
    <xf numFmtId="0" fontId="6" fillId="6" borderId="19" xfId="5"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4" fillId="2" borderId="42" xfId="0" applyFont="1" applyFill="1" applyBorder="1" applyAlignment="1" applyProtection="1">
      <alignment horizontal="center" vertical="center"/>
    </xf>
    <xf numFmtId="0" fontId="4" fillId="2" borderId="43" xfId="0" applyFont="1" applyFill="1" applyBorder="1" applyAlignment="1" applyProtection="1">
      <alignment horizontal="center" vertical="center"/>
    </xf>
    <xf numFmtId="0" fontId="5" fillId="6" borderId="42" xfId="0" applyFont="1" applyFill="1" applyBorder="1" applyAlignment="1" applyProtection="1">
      <alignment horizontal="center" vertical="center"/>
    </xf>
    <xf numFmtId="0" fontId="5" fillId="6" borderId="43" xfId="0" applyFont="1" applyFill="1" applyBorder="1" applyAlignment="1" applyProtection="1">
      <alignment horizontal="center" vertical="center"/>
    </xf>
    <xf numFmtId="0" fontId="6" fillId="6" borderId="5" xfId="0" applyFont="1" applyFill="1" applyBorder="1" applyAlignment="1" applyProtection="1">
      <alignment horizontal="center" vertical="center" wrapText="1"/>
    </xf>
    <xf numFmtId="0" fontId="6" fillId="6" borderId="8" xfId="0" applyFont="1" applyFill="1" applyBorder="1" applyAlignment="1" applyProtection="1">
      <alignment horizontal="center" vertical="center" wrapText="1"/>
    </xf>
    <xf numFmtId="0" fontId="6" fillId="6" borderId="25"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4" fillId="6" borderId="20" xfId="0" applyFont="1" applyFill="1" applyBorder="1" applyAlignment="1" applyProtection="1">
      <alignment horizontal="center" vertical="center"/>
    </xf>
    <xf numFmtId="0" fontId="4" fillId="6" borderId="22" xfId="0" applyFont="1" applyFill="1" applyBorder="1" applyAlignment="1" applyProtection="1">
      <alignment horizontal="center" vertical="center"/>
    </xf>
    <xf numFmtId="0" fontId="20" fillId="2" borderId="9" xfId="83" applyFont="1" applyFill="1" applyBorder="1" applyAlignment="1" applyProtection="1">
      <alignment horizontal="left" vertical="center" wrapText="1"/>
    </xf>
    <xf numFmtId="0" fontId="20" fillId="2" borderId="8" xfId="83" applyFont="1" applyFill="1" applyBorder="1" applyAlignment="1" applyProtection="1">
      <alignment horizontal="left" vertical="center" wrapText="1"/>
    </xf>
    <xf numFmtId="0" fontId="6" fillId="6" borderId="43" xfId="5" applyFont="1" applyFill="1" applyBorder="1" applyAlignment="1" applyProtection="1">
      <alignment horizontal="center" vertical="center" wrapText="1"/>
    </xf>
    <xf numFmtId="0" fontId="6" fillId="6" borderId="45" xfId="5" applyFont="1" applyFill="1" applyBorder="1" applyAlignment="1" applyProtection="1">
      <alignment horizontal="center" vertical="center" wrapText="1"/>
    </xf>
    <xf numFmtId="0" fontId="6" fillId="6" borderId="9" xfId="5" applyFont="1" applyFill="1" applyBorder="1" applyAlignment="1" applyProtection="1">
      <alignment horizontal="center" vertical="center" wrapText="1"/>
    </xf>
    <xf numFmtId="0" fontId="5" fillId="6" borderId="20" xfId="0" applyFont="1" applyFill="1" applyBorder="1" applyAlignment="1" applyProtection="1">
      <alignment horizontal="center" vertical="center"/>
    </xf>
    <xf numFmtId="0" fontId="5" fillId="6" borderId="22" xfId="0" applyFont="1" applyFill="1" applyBorder="1" applyAlignment="1" applyProtection="1">
      <alignment horizontal="center" vertical="center"/>
    </xf>
    <xf numFmtId="0" fontId="6" fillId="0" borderId="34" xfId="0" applyFont="1" applyFill="1" applyBorder="1" applyAlignment="1" applyProtection="1">
      <alignment horizontal="center" vertical="center" wrapText="1"/>
    </xf>
    <xf numFmtId="0" fontId="6" fillId="0" borderId="35" xfId="0" applyFont="1" applyFill="1" applyBorder="1" applyAlignment="1" applyProtection="1">
      <alignment horizontal="center" vertical="center" wrapText="1"/>
    </xf>
    <xf numFmtId="0" fontId="4" fillId="6" borderId="36" xfId="0" applyFont="1" applyBorder="1" applyAlignment="1" applyProtection="1">
      <alignment horizontal="left" vertical="top" wrapText="1" indent="5"/>
    </xf>
    <xf numFmtId="0" fontId="4" fillId="6" borderId="29" xfId="0" applyFont="1" applyBorder="1" applyAlignment="1" applyProtection="1">
      <alignment horizontal="left" vertical="top" wrapText="1" indent="5"/>
    </xf>
    <xf numFmtId="0" fontId="4" fillId="6" borderId="26" xfId="0" applyFont="1" applyBorder="1" applyAlignment="1" applyProtection="1">
      <alignment horizontal="left" vertical="top" wrapText="1" indent="5"/>
    </xf>
    <xf numFmtId="0" fontId="6" fillId="0" borderId="24" xfId="0" applyFont="1" applyFill="1" applyBorder="1" applyAlignment="1" applyProtection="1">
      <alignment horizontal="center" vertical="center" wrapText="1"/>
    </xf>
    <xf numFmtId="0" fontId="4" fillId="2" borderId="19" xfId="0" applyFont="1" applyFill="1" applyBorder="1" applyAlignment="1" applyProtection="1">
      <alignment horizontal="center" vertical="center"/>
    </xf>
    <xf numFmtId="0" fontId="6" fillId="0" borderId="25"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5" fillId="2" borderId="42" xfId="0" applyFont="1" applyFill="1" applyBorder="1" applyAlignment="1" applyProtection="1">
      <alignment horizontal="center" vertical="center"/>
    </xf>
    <xf numFmtId="0" fontId="5" fillId="2" borderId="43" xfId="0" applyFont="1" applyFill="1" applyBorder="1" applyAlignment="1" applyProtection="1">
      <alignment horizontal="center" vertical="center"/>
    </xf>
    <xf numFmtId="0" fontId="4" fillId="2" borderId="34" xfId="0" applyFont="1" applyFill="1" applyBorder="1" applyAlignment="1" applyProtection="1">
      <alignment horizontal="center" vertical="center"/>
    </xf>
    <xf numFmtId="0" fontId="4" fillId="2" borderId="48" xfId="0" applyFont="1" applyFill="1" applyBorder="1" applyAlignment="1" applyProtection="1">
      <alignment horizontal="center" vertical="center"/>
    </xf>
    <xf numFmtId="0" fontId="4" fillId="2" borderId="44"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34" xfId="0" applyFont="1" applyFill="1" applyBorder="1" applyAlignment="1" applyProtection="1">
      <alignment horizontal="left" vertical="center" wrapText="1"/>
    </xf>
    <xf numFmtId="0" fontId="4" fillId="2" borderId="45" xfId="0" applyFont="1" applyFill="1" applyBorder="1" applyAlignment="1" applyProtection="1">
      <alignment horizontal="left" vertical="center" wrapText="1"/>
    </xf>
    <xf numFmtId="0" fontId="4" fillId="2" borderId="8" xfId="0" applyFont="1" applyFill="1" applyBorder="1" applyAlignment="1" applyProtection="1">
      <alignment horizontal="left" vertical="center" wrapText="1"/>
    </xf>
    <xf numFmtId="0" fontId="4" fillId="2" borderId="35" xfId="0" applyFont="1" applyFill="1" applyBorder="1" applyAlignment="1" applyProtection="1">
      <alignment horizontal="left" vertical="center" wrapText="1"/>
    </xf>
    <xf numFmtId="0" fontId="5" fillId="2" borderId="20" xfId="0" applyFont="1" applyFill="1" applyBorder="1" applyAlignment="1" applyProtection="1">
      <alignment horizontal="center" vertical="center"/>
    </xf>
    <xf numFmtId="0" fontId="5" fillId="2" borderId="22" xfId="0" applyFont="1" applyFill="1" applyBorder="1" applyAlignment="1" applyProtection="1">
      <alignment horizontal="center" vertical="center"/>
    </xf>
    <xf numFmtId="0" fontId="4" fillId="2" borderId="20" xfId="0" applyFont="1" applyFill="1" applyBorder="1" applyAlignment="1" applyProtection="1">
      <alignment horizontal="center" vertical="center"/>
    </xf>
    <xf numFmtId="0" fontId="4" fillId="2" borderId="22" xfId="0" applyFont="1" applyFill="1" applyBorder="1" applyAlignment="1" applyProtection="1">
      <alignment horizontal="center" vertical="center"/>
    </xf>
    <xf numFmtId="0" fontId="3" fillId="6" borderId="0" xfId="4" applyFont="1" applyFill="1" applyBorder="1" applyAlignment="1" applyProtection="1">
      <alignment horizontal="left" vertical="top" wrapText="1"/>
    </xf>
    <xf numFmtId="0" fontId="36" fillId="6" borderId="29" xfId="0" applyFont="1" applyFill="1" applyBorder="1" applyAlignment="1" applyProtection="1">
      <alignment horizontal="left" vertical="center" wrapText="1" indent="2"/>
    </xf>
    <xf numFmtId="0" fontId="36" fillId="6" borderId="28" xfId="0" applyFont="1" applyFill="1" applyBorder="1" applyAlignment="1" applyProtection="1">
      <alignment horizontal="left" vertical="center" wrapText="1"/>
    </xf>
    <xf numFmtId="0" fontId="36" fillId="6" borderId="25" xfId="0" applyFont="1" applyFill="1" applyBorder="1" applyAlignment="1" applyProtection="1">
      <alignment horizontal="left" vertical="center" wrapText="1"/>
    </xf>
    <xf numFmtId="0" fontId="36" fillId="6" borderId="29" xfId="0" applyFont="1" applyFill="1" applyBorder="1" applyAlignment="1" applyProtection="1">
      <alignment horizontal="left" vertical="center" wrapText="1"/>
    </xf>
    <xf numFmtId="0" fontId="36" fillId="6" borderId="26" xfId="0" applyFont="1" applyFill="1" applyBorder="1" applyAlignment="1" applyProtection="1">
      <alignment horizontal="left" vertical="center" wrapText="1"/>
    </xf>
    <xf numFmtId="0" fontId="36" fillId="6" borderId="9" xfId="0" applyFont="1" applyFill="1" applyBorder="1" applyAlignment="1" applyProtection="1">
      <alignment horizontal="center" vertical="center"/>
    </xf>
    <xf numFmtId="0" fontId="36" fillId="6" borderId="26" xfId="0" applyFont="1" applyFill="1" applyBorder="1" applyAlignment="1" applyProtection="1">
      <alignment horizontal="left" vertical="center" wrapText="1" indent="1"/>
    </xf>
    <xf numFmtId="0" fontId="36" fillId="6" borderId="21" xfId="0" applyFont="1" applyFill="1" applyBorder="1" applyAlignment="1" applyProtection="1">
      <alignment horizontal="left" vertical="center" wrapText="1" indent="1"/>
    </xf>
    <xf numFmtId="0" fontId="36" fillId="6" borderId="26" xfId="0" applyFont="1" applyFill="1" applyBorder="1" applyAlignment="1" applyProtection="1">
      <alignment horizontal="left" vertical="center" wrapText="1" indent="2"/>
    </xf>
    <xf numFmtId="0" fontId="36" fillId="6" borderId="21" xfId="0" applyFont="1" applyFill="1" applyBorder="1" applyAlignment="1" applyProtection="1">
      <alignment horizontal="left" vertical="center" wrapText="1" indent="2"/>
    </xf>
    <xf numFmtId="0" fontId="36" fillId="6" borderId="26" xfId="0" applyFont="1" applyFill="1" applyBorder="1" applyAlignment="1" applyProtection="1">
      <alignment horizontal="left" vertical="center" wrapText="1" indent="3"/>
    </xf>
    <xf numFmtId="0" fontId="36" fillId="6" borderId="21" xfId="0" applyFont="1" applyFill="1" applyBorder="1" applyAlignment="1" applyProtection="1">
      <alignment horizontal="left" vertical="center" wrapText="1" indent="3"/>
    </xf>
    <xf numFmtId="0" fontId="36" fillId="6" borderId="29" xfId="0" applyFont="1" applyFill="1" applyBorder="1" applyAlignment="1" applyProtection="1">
      <alignment horizontal="left" vertical="center" wrapText="1" indent="1"/>
    </xf>
    <xf numFmtId="0" fontId="37" fillId="6" borderId="31" xfId="5" applyFont="1" applyFill="1" applyBorder="1" applyAlignment="1">
      <alignment horizontal="center" vertical="center" wrapText="1"/>
    </xf>
    <xf numFmtId="0" fontId="37" fillId="6" borderId="9" xfId="5" applyFont="1" applyFill="1" applyBorder="1" applyAlignment="1">
      <alignment horizontal="center" vertical="center" wrapText="1"/>
    </xf>
    <xf numFmtId="0" fontId="36" fillId="6" borderId="5" xfId="0" applyFont="1" applyFill="1" applyBorder="1" applyAlignment="1" applyProtection="1">
      <alignment horizontal="center" vertical="center"/>
    </xf>
    <xf numFmtId="0" fontId="36" fillId="6" borderId="8" xfId="0" applyFont="1" applyFill="1" applyBorder="1" applyAlignment="1" applyProtection="1">
      <alignment horizontal="center" vertical="center"/>
    </xf>
    <xf numFmtId="0" fontId="36" fillId="6" borderId="20" xfId="0" applyFont="1" applyFill="1" applyBorder="1" applyAlignment="1" applyProtection="1">
      <alignment horizontal="left" vertical="center" wrapText="1"/>
    </xf>
    <xf numFmtId="0" fontId="36" fillId="6" borderId="30" xfId="0" applyFont="1" applyFill="1" applyBorder="1" applyAlignment="1" applyProtection="1">
      <alignment horizontal="left" vertical="center" wrapText="1"/>
    </xf>
    <xf numFmtId="0" fontId="36" fillId="6" borderId="27" xfId="0" applyFont="1" applyFill="1" applyBorder="1" applyAlignment="1" applyProtection="1">
      <alignment horizontal="left" vertical="center" wrapText="1"/>
    </xf>
    <xf numFmtId="0" fontId="36" fillId="6" borderId="29" xfId="0" applyFont="1" applyFill="1" applyBorder="1" applyAlignment="1" applyProtection="1">
      <alignment horizontal="left" vertical="center" wrapText="1" indent="3"/>
    </xf>
    <xf numFmtId="0" fontId="36" fillId="6" borderId="27" xfId="0" applyFont="1" applyFill="1" applyBorder="1" applyAlignment="1" applyProtection="1">
      <alignment horizontal="left" vertical="center" wrapText="1" indent="2"/>
    </xf>
    <xf numFmtId="0" fontId="36" fillId="6" borderId="22" xfId="0" applyFont="1" applyFill="1" applyBorder="1" applyAlignment="1" applyProtection="1">
      <alignment horizontal="left" vertical="center" wrapText="1" indent="2"/>
    </xf>
  </cellXfs>
  <cellStyles count="190">
    <cellStyle name="=C:\WINNT35\SYSTEM32\COMMAND.COM" xfId="122"/>
    <cellStyle name="20% - Accent1" xfId="85" builtinId="30" hidden="1"/>
    <cellStyle name="20% - Accent2" xfId="89" builtinId="34" hidden="1"/>
    <cellStyle name="20% - Accent3" xfId="93" builtinId="38" hidden="1"/>
    <cellStyle name="20% - Accent4" xfId="97" builtinId="42" hidden="1"/>
    <cellStyle name="20% - Accent5" xfId="101" builtinId="46" hidden="1"/>
    <cellStyle name="20% - Accent6" xfId="105" builtinId="50" hidden="1"/>
    <cellStyle name="40% - Accent1" xfId="86" builtinId="31" hidden="1"/>
    <cellStyle name="40% - Accent2" xfId="90" builtinId="35" hidden="1"/>
    <cellStyle name="40% - Accent3" xfId="94" builtinId="39" hidden="1"/>
    <cellStyle name="40% - Accent4" xfId="98" builtinId="43" hidden="1"/>
    <cellStyle name="40% - Accent5" xfId="102" builtinId="47" hidden="1"/>
    <cellStyle name="40% - Accent6" xfId="106" builtinId="51" hidden="1"/>
    <cellStyle name="60% - Accent1" xfId="87" builtinId="32" hidden="1"/>
    <cellStyle name="60% - Accent2" xfId="91" builtinId="36" hidden="1"/>
    <cellStyle name="60% - Accent3" xfId="95" builtinId="40" hidden="1"/>
    <cellStyle name="60% - Accent4" xfId="99" builtinId="44" hidden="1"/>
    <cellStyle name="60% - Accent5" xfId="103" builtinId="48" hidden="1"/>
    <cellStyle name="60% - Accent6" xfId="107" builtinId="52" hidden="1"/>
    <cellStyle name="Accent1" xfId="84" builtinId="29" hidden="1"/>
    <cellStyle name="Accent1" xfId="116" builtinId="29" hidden="1"/>
    <cellStyle name="Accent2" xfId="88" builtinId="33" hidden="1"/>
    <cellStyle name="Accent3" xfId="92" builtinId="37" hidden="1"/>
    <cellStyle name="Accent4" xfId="96" builtinId="41" hidden="1"/>
    <cellStyle name="Accent5" xfId="100" builtinId="45" hidden="1"/>
    <cellStyle name="Accent6" xfId="104" builtinId="49" hidden="1"/>
    <cellStyle name="Bad" xfId="61" builtinId="27" hidden="1"/>
    <cellStyle name="Bad" xfId="74" builtinId="27" hidden="1"/>
    <cellStyle name="Bad" xfId="181" builtinId="27" hidden="1"/>
    <cellStyle name="Calculation" xfId="65" builtinId="22" hidden="1"/>
    <cellStyle name="Calculation" xfId="78" builtinId="22" hidden="1"/>
    <cellStyle name="Calculation" xfId="185" builtinId="22" hidden="1"/>
    <cellStyle name="Check Cell" xfId="67" builtinId="23" hidden="1"/>
    <cellStyle name="Check Cell" xfId="80" builtinId="23" hidden="1"/>
    <cellStyle name="Check Cell" xfId="187" builtinId="23" hidden="1"/>
    <cellStyle name="checkExposure" xfId="1"/>
    <cellStyle name="checkExposure 2" xfId="130"/>
    <cellStyle name="checkLiq" xfId="2"/>
    <cellStyle name="checkLiq 2" xfId="131"/>
    <cellStyle name="Comma" xfId="112" builtinId="3" hidden="1"/>
    <cellStyle name="Comma [0]" xfId="108" builtinId="6" hidden="1"/>
    <cellStyle name="Currency" xfId="113" builtinId="4" hidden="1"/>
    <cellStyle name="Currency [0]" xfId="109" builtinId="7" hidden="1"/>
    <cellStyle name="Custom - Style8" xfId="120"/>
    <cellStyle name="Explanatory Text" xfId="68" builtinId="53" hidden="1"/>
    <cellStyle name="Explanatory Text" xfId="81" builtinId="53" hidden="1"/>
    <cellStyle name="Explanatory Text" xfId="188" builtinId="53" hidden="1"/>
    <cellStyle name="Good" xfId="60" builtinId="26" hidden="1"/>
    <cellStyle name="Good" xfId="73" builtinId="26" hidden="1"/>
    <cellStyle name="Good" xfId="180" builtinId="26" hidden="1"/>
    <cellStyle name="greyed" xfId="3"/>
    <cellStyle name="greyed 2" xfId="133"/>
    <cellStyle name="greyed 3" xfId="132"/>
    <cellStyle name="Heading 1" xfId="4"/>
    <cellStyle name="Heading 1 2" xfId="124"/>
    <cellStyle name="Heading 1 2 2" xfId="128"/>
    <cellStyle name="Heading 1 3" xfId="134"/>
    <cellStyle name="Heading 2" xfId="115" builtinId="17" hidden="1"/>
    <cellStyle name="Heading 2" xfId="111"/>
    <cellStyle name="Heading 2 2" xfId="117"/>
    <cellStyle name="Heading 2 3" xfId="121"/>
    <cellStyle name="Heading 2 4" xfId="135"/>
    <cellStyle name="Heading 3" xfId="58" builtinId="18" hidden="1"/>
    <cellStyle name="Heading 3" xfId="71" builtinId="18" hidden="1"/>
    <cellStyle name="Heading 3" xfId="178" builtinId="18" hidden="1"/>
    <cellStyle name="Heading 4" xfId="59" builtinId="19" hidden="1"/>
    <cellStyle name="Heading 4" xfId="72" builtinId="19" hidden="1"/>
    <cellStyle name="Heading 4" xfId="179" builtinId="19" hidden="1"/>
    <cellStyle name="HeadingTable" xfId="5"/>
    <cellStyle name="HeadingTable 2" xfId="136"/>
    <cellStyle name="highlightExposure" xfId="6"/>
    <cellStyle name="highlightExposure 2" xfId="137"/>
    <cellStyle name="highlightPD" xfId="7"/>
    <cellStyle name="highlightPD 2" xfId="138"/>
    <cellStyle name="highlightPercentage" xfId="8"/>
    <cellStyle name="highlightPercentage 2" xfId="139"/>
    <cellStyle name="highlightText" xfId="9"/>
    <cellStyle name="highlightText 2" xfId="140"/>
    <cellStyle name="Input" xfId="63" builtinId="20" hidden="1"/>
    <cellStyle name="Input" xfId="76" builtinId="20" hidden="1"/>
    <cellStyle name="Input" xfId="183" builtinId="20" hidden="1"/>
    <cellStyle name="inputDate" xfId="10"/>
    <cellStyle name="inputDate 2" xfId="141"/>
    <cellStyle name="inputExposure" xfId="11"/>
    <cellStyle name="inputExposure 2" xfId="123"/>
    <cellStyle name="inputMaturity" xfId="12"/>
    <cellStyle name="inputMaturity 2" xfId="142"/>
    <cellStyle name="inputNumber" xfId="143"/>
    <cellStyle name="inputParameterE" xfId="13"/>
    <cellStyle name="inputParameterE 2" xfId="144"/>
    <cellStyle name="inputPD" xfId="14"/>
    <cellStyle name="inputPD 2" xfId="145"/>
    <cellStyle name="inputPercentage" xfId="15"/>
    <cellStyle name="inputPercentage 2" xfId="146"/>
    <cellStyle name="inputPercentageL" xfId="16"/>
    <cellStyle name="inputPercentageL 2" xfId="147"/>
    <cellStyle name="inputPercentageS" xfId="17"/>
    <cellStyle name="inputPercentageS 2" xfId="148"/>
    <cellStyle name="inputSelection" xfId="18"/>
    <cellStyle name="inputSelection 2" xfId="149"/>
    <cellStyle name="inputText" xfId="19"/>
    <cellStyle name="inputText 2" xfId="150"/>
    <cellStyle name="Linked Cell" xfId="66" builtinId="24" hidden="1"/>
    <cellStyle name="Linked Cell" xfId="79" builtinId="24" hidden="1"/>
    <cellStyle name="Linked Cell" xfId="186" builtinId="24" hidden="1"/>
    <cellStyle name="Neutral" xfId="62" builtinId="28" hidden="1"/>
    <cellStyle name="Neutral" xfId="75" builtinId="28" hidden="1"/>
    <cellStyle name="Neutral" xfId="182" builtinId="28" hidden="1"/>
    <cellStyle name="Normal" xfId="0" builtinId="0" customBuiltin="1"/>
    <cellStyle name="Normal 2" xfId="119"/>
    <cellStyle name="Normal 2 2" xfId="126"/>
    <cellStyle name="Normal 3" xfId="125"/>
    <cellStyle name="Normal 4" xfId="129"/>
    <cellStyle name="optionalDate" xfId="110"/>
    <cellStyle name="optionalExposure" xfId="20"/>
    <cellStyle name="optionalExposure 2" xfId="151"/>
    <cellStyle name="optionalMaturity" xfId="21"/>
    <cellStyle name="optionalMaturity 2" xfId="152"/>
    <cellStyle name="optionalPD" xfId="22"/>
    <cellStyle name="optionalPD 2" xfId="153"/>
    <cellStyle name="optionalPercentage" xfId="23"/>
    <cellStyle name="optionalPercentage 2" xfId="154"/>
    <cellStyle name="optionalPercentageL" xfId="24"/>
    <cellStyle name="optionalPercentageL 2" xfId="155"/>
    <cellStyle name="optionalPercentageS" xfId="25"/>
    <cellStyle name="optionalPercentageS 2" xfId="156"/>
    <cellStyle name="optionalSelection" xfId="26"/>
    <cellStyle name="optionalSelection 2" xfId="157"/>
    <cellStyle name="optionalText" xfId="27"/>
    <cellStyle name="optionalText 2" xfId="158"/>
    <cellStyle name="Output" xfId="64" builtinId="21" hidden="1"/>
    <cellStyle name="Output" xfId="77" builtinId="21" hidden="1"/>
    <cellStyle name="Output" xfId="184" builtinId="21" hidden="1"/>
    <cellStyle name="Percent" xfId="114" builtinId="5" hidden="1"/>
    <cellStyle name="reviseExposure" xfId="28"/>
    <cellStyle name="showCheck" xfId="29"/>
    <cellStyle name="showCheck 2" xfId="159"/>
    <cellStyle name="showExposure" xfId="30"/>
    <cellStyle name="showExposure 2" xfId="160"/>
    <cellStyle name="showParameterE" xfId="31"/>
    <cellStyle name="showParameterE 2" xfId="161"/>
    <cellStyle name="showParameterS" xfId="32"/>
    <cellStyle name="showParameterS 2" xfId="162"/>
    <cellStyle name="showPD" xfId="33"/>
    <cellStyle name="showPD 2" xfId="163"/>
    <cellStyle name="showPercentage" xfId="34"/>
    <cellStyle name="showPercentage 2" xfId="164"/>
    <cellStyle name="showSelection" xfId="35"/>
    <cellStyle name="showSelection 2" xfId="165"/>
    <cellStyle name="sup2Date" xfId="36"/>
    <cellStyle name="sup2Int" xfId="37"/>
    <cellStyle name="sup2ParameterE" xfId="38"/>
    <cellStyle name="sup2Percentage" xfId="39"/>
    <cellStyle name="sup2PercentageL" xfId="40"/>
    <cellStyle name="sup2PercentageM" xfId="41"/>
    <cellStyle name="sup2Selection" xfId="42"/>
    <cellStyle name="sup2Text" xfId="43"/>
    <cellStyle name="sup3ParameterE" xfId="44"/>
    <cellStyle name="sup3Percentage" xfId="45"/>
    <cellStyle name="supDate" xfId="46"/>
    <cellStyle name="supDate 2" xfId="166"/>
    <cellStyle name="supFloat" xfId="47"/>
    <cellStyle name="supFloat 2" xfId="167"/>
    <cellStyle name="supInt" xfId="48"/>
    <cellStyle name="supInt 2" xfId="168"/>
    <cellStyle name="supParameterE" xfId="49"/>
    <cellStyle name="supParameterE 2" xfId="169"/>
    <cellStyle name="supParameterS" xfId="50"/>
    <cellStyle name="supParameterS 2" xfId="170"/>
    <cellStyle name="supPD" xfId="51"/>
    <cellStyle name="supPD 2" xfId="171"/>
    <cellStyle name="supPercentage" xfId="52"/>
    <cellStyle name="supPercentage 2" xfId="172"/>
    <cellStyle name="supPercentageL" xfId="53"/>
    <cellStyle name="supPercentageL 2" xfId="173"/>
    <cellStyle name="supPercentageM" xfId="54"/>
    <cellStyle name="supPercentageM 2" xfId="174"/>
    <cellStyle name="supPercentageM 3" xfId="118"/>
    <cellStyle name="supSelection" xfId="55"/>
    <cellStyle name="supSelection 2" xfId="175"/>
    <cellStyle name="supText" xfId="56"/>
    <cellStyle name="supText 2" xfId="176"/>
    <cellStyle name="Title" xfId="57" builtinId="15" hidden="1"/>
    <cellStyle name="Title" xfId="70" builtinId="15" hidden="1"/>
    <cellStyle name="Title" xfId="177" builtinId="15" hidden="1"/>
    <cellStyle name="Total" xfId="69" builtinId="25" hidden="1"/>
    <cellStyle name="Total" xfId="82" builtinId="25" hidden="1"/>
    <cellStyle name="Total" xfId="189" builtinId="25" hidden="1"/>
    <cellStyle name="Warning Text" xfId="83" builtinId="11" customBuiltin="1"/>
    <cellStyle name="Warning Text 2" xfId="127"/>
  </cellStyles>
  <dxfs count="71">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
      <font>
        <condense val="0"/>
        <extend val="0"/>
        <color indexed="17"/>
      </font>
      <fill>
        <patternFill>
          <bgColor theme="0"/>
        </patternFill>
      </fill>
    </dxf>
    <dxf>
      <font>
        <b/>
        <i val="0"/>
        <strike val="0"/>
        <color rgb="FFAA322F"/>
      </font>
      <fill>
        <patternFill>
          <bgColor theme="0"/>
        </patternFill>
      </fill>
    </dxf>
    <dxf>
      <fill>
        <patternFill>
          <bgColor rgb="FFFF0000"/>
        </patternFill>
      </fill>
    </dxf>
    <dxf>
      <fill>
        <patternFill>
          <bgColor rgb="FFFF0000"/>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FF6600"/>
      <rgbColor rgb="00008080"/>
      <rgbColor rgb="00C0C0C0"/>
      <rgbColor rgb="00808080"/>
      <rgbColor rgb="00000099"/>
      <rgbColor rgb="00000000"/>
      <rgbColor rgb="00FFFFFF"/>
      <rgbColor rgb="00CCFFFF"/>
      <rgbColor rgb="00660066"/>
      <rgbColor rgb="00FF8080"/>
      <rgbColor rgb="000066CC"/>
      <rgbColor rgb="00CCCCFF"/>
      <rgbColor rgb="00FF9966"/>
      <rgbColor rgb="00FFFFFF"/>
      <rgbColor rgb="00FFFF00"/>
      <rgbColor rgb="0099CCFF"/>
      <rgbColor rgb="0000FF00"/>
      <rgbColor rgb="00800000"/>
      <rgbColor rgb="00008080"/>
      <rgbColor rgb="000000FF"/>
      <rgbColor rgb="0000CCFF"/>
      <rgbColor rgb="00CCFFFF"/>
      <rgbColor rgb="00CCFFCC"/>
      <rgbColor rgb="00FFFF99"/>
      <rgbColor rgb="0099CCFF"/>
      <rgbColor rgb="00FF99CC"/>
      <rgbColor rgb="00E1E1E1"/>
      <rgbColor rgb="00FF6600"/>
      <rgbColor rgb="003366FF"/>
      <rgbColor rgb="0033CCCC"/>
      <rgbColor rgb="0099CC00"/>
      <rgbColor rgb="00FFCC00"/>
      <rgbColor rgb="00FF9900"/>
      <rgbColor rgb="00FF6600"/>
      <rgbColor rgb="0099CCFF"/>
      <rgbColor rgb="00969696"/>
      <rgbColor rgb="00003366"/>
      <rgbColor rgb="00339966"/>
      <rgbColor rgb="00003300"/>
      <rgbColor rgb="00333300"/>
      <rgbColor rgb="00993300"/>
      <rgbColor rgb="00FF9966"/>
      <rgbColor rgb="00000099"/>
      <rgbColor rgb="00666666"/>
    </indexedColors>
    <mruColors>
      <color rgb="FFFFEC72"/>
      <color rgb="FFEAA121"/>
      <color rgb="FFBFBFBF"/>
      <color rgb="FFBCBDBC"/>
      <color rgb="FFAA322F"/>
      <color rgb="FF99CCFF"/>
      <color rgb="FF6CADE1"/>
      <color rgb="FFCCFF99"/>
      <color rgb="FFFFCC99"/>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VP167"/>
  <sheetViews>
    <sheetView tabSelected="1" zoomScaleNormal="100" zoomScaleSheetLayoutView="85" zoomScalePageLayoutView="70" workbookViewId="0">
      <selection activeCell="A3" sqref="A3:XFD3"/>
    </sheetView>
  </sheetViews>
  <sheetFormatPr defaultColWidth="0" defaultRowHeight="12.75" zeroHeight="1" x14ac:dyDescent="0.2"/>
  <cols>
    <col min="1" max="1" width="2" style="38" customWidth="1"/>
    <col min="2" max="2" width="2.85546875" style="38" customWidth="1"/>
    <col min="3" max="3" width="37.5703125" style="38" customWidth="1"/>
    <col min="4" max="4" width="65.5703125" style="38" customWidth="1"/>
    <col min="5" max="5" width="39.85546875" style="38" customWidth="1"/>
    <col min="6" max="6" width="9.140625" style="38" customWidth="1"/>
    <col min="7" max="7" width="73.85546875" style="348" hidden="1" customWidth="1"/>
    <col min="8" max="8" width="31" style="349" hidden="1" customWidth="1"/>
    <col min="9" max="256" width="9.140625" style="38" hidden="1"/>
    <col min="257" max="257" width="2" style="38" hidden="1"/>
    <col min="258" max="258" width="2.85546875" style="38" hidden="1"/>
    <col min="259" max="259" width="29.7109375" style="38" hidden="1"/>
    <col min="260" max="260" width="65.5703125" style="38" hidden="1"/>
    <col min="261" max="261" width="39.85546875" style="38" hidden="1"/>
    <col min="262" max="262" width="9.140625" style="38" hidden="1"/>
    <col min="263" max="264" width="0" style="38" hidden="1"/>
    <col min="265" max="512" width="9.140625" style="38" hidden="1"/>
    <col min="513" max="513" width="2" style="38" hidden="1"/>
    <col min="514" max="514" width="2.85546875" style="38" hidden="1"/>
    <col min="515" max="515" width="29.7109375" style="38" hidden="1"/>
    <col min="516" max="516" width="65.5703125" style="38" hidden="1"/>
    <col min="517" max="517" width="39.85546875" style="38" hidden="1"/>
    <col min="518" max="518" width="9.140625" style="38" hidden="1"/>
    <col min="519" max="520" width="0" style="38" hidden="1"/>
    <col min="521" max="768" width="9.140625" style="38" hidden="1"/>
    <col min="769" max="769" width="2" style="38" hidden="1"/>
    <col min="770" max="770" width="2.85546875" style="38" hidden="1"/>
    <col min="771" max="771" width="29.7109375" style="38" hidden="1"/>
    <col min="772" max="772" width="65.5703125" style="38" hidden="1"/>
    <col min="773" max="773" width="39.85546875" style="38" hidden="1"/>
    <col min="774" max="774" width="9.140625" style="38" hidden="1"/>
    <col min="775" max="776" width="0" style="38" hidden="1"/>
    <col min="777" max="1024" width="9.140625" style="38" hidden="1"/>
    <col min="1025" max="1025" width="2" style="38" hidden="1"/>
    <col min="1026" max="1026" width="2.85546875" style="38" hidden="1"/>
    <col min="1027" max="1027" width="29.7109375" style="38" hidden="1"/>
    <col min="1028" max="1028" width="65.5703125" style="38" hidden="1"/>
    <col min="1029" max="1029" width="39.85546875" style="38" hidden="1"/>
    <col min="1030" max="1030" width="9.140625" style="38" hidden="1"/>
    <col min="1031" max="1032" width="0" style="38" hidden="1"/>
    <col min="1033" max="1280" width="9.140625" style="38" hidden="1"/>
    <col min="1281" max="1281" width="2" style="38" hidden="1"/>
    <col min="1282" max="1282" width="2.85546875" style="38" hidden="1"/>
    <col min="1283" max="1283" width="29.7109375" style="38" hidden="1"/>
    <col min="1284" max="1284" width="65.5703125" style="38" hidden="1"/>
    <col min="1285" max="1285" width="39.85546875" style="38" hidden="1"/>
    <col min="1286" max="1286" width="9.140625" style="38" hidden="1"/>
    <col min="1287" max="1288" width="0" style="38" hidden="1"/>
    <col min="1289" max="1536" width="9.140625" style="38" hidden="1"/>
    <col min="1537" max="1537" width="2" style="38" hidden="1"/>
    <col min="1538" max="1538" width="2.85546875" style="38" hidden="1"/>
    <col min="1539" max="1539" width="29.7109375" style="38" hidden="1"/>
    <col min="1540" max="1540" width="65.5703125" style="38" hidden="1"/>
    <col min="1541" max="1541" width="39.85546875" style="38" hidden="1"/>
    <col min="1542" max="1542" width="9.140625" style="38" hidden="1"/>
    <col min="1543" max="1544" width="0" style="38" hidden="1"/>
    <col min="1545" max="1792" width="9.140625" style="38" hidden="1"/>
    <col min="1793" max="1793" width="2" style="38" hidden="1"/>
    <col min="1794" max="1794" width="2.85546875" style="38" hidden="1"/>
    <col min="1795" max="1795" width="29.7109375" style="38" hidden="1"/>
    <col min="1796" max="1796" width="65.5703125" style="38" hidden="1"/>
    <col min="1797" max="1797" width="39.85546875" style="38" hidden="1"/>
    <col min="1798" max="1798" width="9.140625" style="38" hidden="1"/>
    <col min="1799" max="1800" width="0" style="38" hidden="1"/>
    <col min="1801" max="2048" width="9.140625" style="38" hidden="1"/>
    <col min="2049" max="2049" width="2" style="38" hidden="1"/>
    <col min="2050" max="2050" width="2.85546875" style="38" hidden="1"/>
    <col min="2051" max="2051" width="29.7109375" style="38" hidden="1"/>
    <col min="2052" max="2052" width="65.5703125" style="38" hidden="1"/>
    <col min="2053" max="2053" width="39.85546875" style="38" hidden="1"/>
    <col min="2054" max="2054" width="9.140625" style="38" hidden="1"/>
    <col min="2055" max="2056" width="0" style="38" hidden="1"/>
    <col min="2057" max="2304" width="9.140625" style="38" hidden="1"/>
    <col min="2305" max="2305" width="2" style="38" hidden="1"/>
    <col min="2306" max="2306" width="2.85546875" style="38" hidden="1"/>
    <col min="2307" max="2307" width="29.7109375" style="38" hidden="1"/>
    <col min="2308" max="2308" width="65.5703125" style="38" hidden="1"/>
    <col min="2309" max="2309" width="39.85546875" style="38" hidden="1"/>
    <col min="2310" max="2310" width="9.140625" style="38" hidden="1"/>
    <col min="2311" max="2312" width="0" style="38" hidden="1"/>
    <col min="2313" max="2560" width="9.140625" style="38" hidden="1"/>
    <col min="2561" max="2561" width="2" style="38" hidden="1"/>
    <col min="2562" max="2562" width="2.85546875" style="38" hidden="1"/>
    <col min="2563" max="2563" width="29.7109375" style="38" hidden="1"/>
    <col min="2564" max="2564" width="65.5703125" style="38" hidden="1"/>
    <col min="2565" max="2565" width="39.85546875" style="38" hidden="1"/>
    <col min="2566" max="2566" width="9.140625" style="38" hidden="1"/>
    <col min="2567" max="2568" width="0" style="38" hidden="1"/>
    <col min="2569" max="2816" width="9.140625" style="38" hidden="1"/>
    <col min="2817" max="2817" width="2" style="38" hidden="1"/>
    <col min="2818" max="2818" width="2.85546875" style="38" hidden="1"/>
    <col min="2819" max="2819" width="29.7109375" style="38" hidden="1"/>
    <col min="2820" max="2820" width="65.5703125" style="38" hidden="1"/>
    <col min="2821" max="2821" width="39.85546875" style="38" hidden="1"/>
    <col min="2822" max="2822" width="9.140625" style="38" hidden="1"/>
    <col min="2823" max="2824" width="0" style="38" hidden="1"/>
    <col min="2825" max="3072" width="9.140625" style="38" hidden="1"/>
    <col min="3073" max="3073" width="2" style="38" hidden="1"/>
    <col min="3074" max="3074" width="2.85546875" style="38" hidden="1"/>
    <col min="3075" max="3075" width="29.7109375" style="38" hidden="1"/>
    <col min="3076" max="3076" width="65.5703125" style="38" hidden="1"/>
    <col min="3077" max="3077" width="39.85546875" style="38" hidden="1"/>
    <col min="3078" max="3078" width="9.140625" style="38" hidden="1"/>
    <col min="3079" max="3080" width="0" style="38" hidden="1"/>
    <col min="3081" max="3328" width="9.140625" style="38" hidden="1"/>
    <col min="3329" max="3329" width="2" style="38" hidden="1"/>
    <col min="3330" max="3330" width="2.85546875" style="38" hidden="1"/>
    <col min="3331" max="3331" width="29.7109375" style="38" hidden="1"/>
    <col min="3332" max="3332" width="65.5703125" style="38" hidden="1"/>
    <col min="3333" max="3333" width="39.85546875" style="38" hidden="1"/>
    <col min="3334" max="3334" width="9.140625" style="38" hidden="1"/>
    <col min="3335" max="3336" width="0" style="38" hidden="1"/>
    <col min="3337" max="3584" width="9.140625" style="38" hidden="1"/>
    <col min="3585" max="3585" width="2" style="38" hidden="1"/>
    <col min="3586" max="3586" width="2.85546875" style="38" hidden="1"/>
    <col min="3587" max="3587" width="29.7109375" style="38" hidden="1"/>
    <col min="3588" max="3588" width="65.5703125" style="38" hidden="1"/>
    <col min="3589" max="3589" width="39.85546875" style="38" hidden="1"/>
    <col min="3590" max="3590" width="9.140625" style="38" hidden="1"/>
    <col min="3591" max="3592" width="0" style="38" hidden="1"/>
    <col min="3593" max="3840" width="9.140625" style="38" hidden="1"/>
    <col min="3841" max="3841" width="2" style="38" hidden="1"/>
    <col min="3842" max="3842" width="2.85546875" style="38" hidden="1"/>
    <col min="3843" max="3843" width="29.7109375" style="38" hidden="1"/>
    <col min="3844" max="3844" width="65.5703125" style="38" hidden="1"/>
    <col min="3845" max="3845" width="39.85546875" style="38" hidden="1"/>
    <col min="3846" max="3846" width="9.140625" style="38" hidden="1"/>
    <col min="3847" max="3848" width="0" style="38" hidden="1"/>
    <col min="3849" max="4096" width="9.140625" style="38" hidden="1"/>
    <col min="4097" max="4097" width="2" style="38" hidden="1"/>
    <col min="4098" max="4098" width="2.85546875" style="38" hidden="1"/>
    <col min="4099" max="4099" width="29.7109375" style="38" hidden="1"/>
    <col min="4100" max="4100" width="65.5703125" style="38" hidden="1"/>
    <col min="4101" max="4101" width="39.85546875" style="38" hidden="1"/>
    <col min="4102" max="4102" width="9.140625" style="38" hidden="1"/>
    <col min="4103" max="4104" width="0" style="38" hidden="1"/>
    <col min="4105" max="4352" width="9.140625" style="38" hidden="1"/>
    <col min="4353" max="4353" width="2" style="38" hidden="1"/>
    <col min="4354" max="4354" width="2.85546875" style="38" hidden="1"/>
    <col min="4355" max="4355" width="29.7109375" style="38" hidden="1"/>
    <col min="4356" max="4356" width="65.5703125" style="38" hidden="1"/>
    <col min="4357" max="4357" width="39.85546875" style="38" hidden="1"/>
    <col min="4358" max="4358" width="9.140625" style="38" hidden="1"/>
    <col min="4359" max="4360" width="0" style="38" hidden="1"/>
    <col min="4361" max="4608" width="9.140625" style="38" hidden="1"/>
    <col min="4609" max="4609" width="2" style="38" hidden="1"/>
    <col min="4610" max="4610" width="2.85546875" style="38" hidden="1"/>
    <col min="4611" max="4611" width="29.7109375" style="38" hidden="1"/>
    <col min="4612" max="4612" width="65.5703125" style="38" hidden="1"/>
    <col min="4613" max="4613" width="39.85546875" style="38" hidden="1"/>
    <col min="4614" max="4614" width="9.140625" style="38" hidden="1"/>
    <col min="4615" max="4616" width="0" style="38" hidden="1"/>
    <col min="4617" max="4864" width="9.140625" style="38" hidden="1"/>
    <col min="4865" max="4865" width="2" style="38" hidden="1"/>
    <col min="4866" max="4866" width="2.85546875" style="38" hidden="1"/>
    <col min="4867" max="4867" width="29.7109375" style="38" hidden="1"/>
    <col min="4868" max="4868" width="65.5703125" style="38" hidden="1"/>
    <col min="4869" max="4869" width="39.85546875" style="38" hidden="1"/>
    <col min="4870" max="4870" width="9.140625" style="38" hidden="1"/>
    <col min="4871" max="4872" width="0" style="38" hidden="1"/>
    <col min="4873" max="5120" width="9.140625" style="38" hidden="1"/>
    <col min="5121" max="5121" width="2" style="38" hidden="1"/>
    <col min="5122" max="5122" width="2.85546875" style="38" hidden="1"/>
    <col min="5123" max="5123" width="29.7109375" style="38" hidden="1"/>
    <col min="5124" max="5124" width="65.5703125" style="38" hidden="1"/>
    <col min="5125" max="5125" width="39.85546875" style="38" hidden="1"/>
    <col min="5126" max="5126" width="9.140625" style="38" hidden="1"/>
    <col min="5127" max="5128" width="0" style="38" hidden="1"/>
    <col min="5129" max="5376" width="9.140625" style="38" hidden="1"/>
    <col min="5377" max="5377" width="2" style="38" hidden="1"/>
    <col min="5378" max="5378" width="2.85546875" style="38" hidden="1"/>
    <col min="5379" max="5379" width="29.7109375" style="38" hidden="1"/>
    <col min="5380" max="5380" width="65.5703125" style="38" hidden="1"/>
    <col min="5381" max="5381" width="39.85546875" style="38" hidden="1"/>
    <col min="5382" max="5382" width="9.140625" style="38" hidden="1"/>
    <col min="5383" max="5384" width="0" style="38" hidden="1"/>
    <col min="5385" max="5632" width="9.140625" style="38" hidden="1"/>
    <col min="5633" max="5633" width="2" style="38" hidden="1"/>
    <col min="5634" max="5634" width="2.85546875" style="38" hidden="1"/>
    <col min="5635" max="5635" width="29.7109375" style="38" hidden="1"/>
    <col min="5636" max="5636" width="65.5703125" style="38" hidden="1"/>
    <col min="5637" max="5637" width="39.85546875" style="38" hidden="1"/>
    <col min="5638" max="5638" width="9.140625" style="38" hidden="1"/>
    <col min="5639" max="5640" width="0" style="38" hidden="1"/>
    <col min="5641" max="5888" width="9.140625" style="38" hidden="1"/>
    <col min="5889" max="5889" width="2" style="38" hidden="1"/>
    <col min="5890" max="5890" width="2.85546875" style="38" hidden="1"/>
    <col min="5891" max="5891" width="29.7109375" style="38" hidden="1"/>
    <col min="5892" max="5892" width="65.5703125" style="38" hidden="1"/>
    <col min="5893" max="5893" width="39.85546875" style="38" hidden="1"/>
    <col min="5894" max="5894" width="9.140625" style="38" hidden="1"/>
    <col min="5895" max="5896" width="0" style="38" hidden="1"/>
    <col min="5897" max="6144" width="9.140625" style="38" hidden="1"/>
    <col min="6145" max="6145" width="2" style="38" hidden="1"/>
    <col min="6146" max="6146" width="2.85546875" style="38" hidden="1"/>
    <col min="6147" max="6147" width="29.7109375" style="38" hidden="1"/>
    <col min="6148" max="6148" width="65.5703125" style="38" hidden="1"/>
    <col min="6149" max="6149" width="39.85546875" style="38" hidden="1"/>
    <col min="6150" max="6150" width="9.140625" style="38" hidden="1"/>
    <col min="6151" max="6152" width="0" style="38" hidden="1"/>
    <col min="6153" max="6400" width="9.140625" style="38" hidden="1"/>
    <col min="6401" max="6401" width="2" style="38" hidden="1"/>
    <col min="6402" max="6402" width="2.85546875" style="38" hidden="1"/>
    <col min="6403" max="6403" width="29.7109375" style="38" hidden="1"/>
    <col min="6404" max="6404" width="65.5703125" style="38" hidden="1"/>
    <col min="6405" max="6405" width="39.85546875" style="38" hidden="1"/>
    <col min="6406" max="6406" width="9.140625" style="38" hidden="1"/>
    <col min="6407" max="6408" width="0" style="38" hidden="1"/>
    <col min="6409" max="6656" width="9.140625" style="38" hidden="1"/>
    <col min="6657" max="6657" width="2" style="38" hidden="1"/>
    <col min="6658" max="6658" width="2.85546875" style="38" hidden="1"/>
    <col min="6659" max="6659" width="29.7109375" style="38" hidden="1"/>
    <col min="6660" max="6660" width="65.5703125" style="38" hidden="1"/>
    <col min="6661" max="6661" width="39.85546875" style="38" hidden="1"/>
    <col min="6662" max="6662" width="9.140625" style="38" hidden="1"/>
    <col min="6663" max="6664" width="0" style="38" hidden="1"/>
    <col min="6665" max="6912" width="9.140625" style="38" hidden="1"/>
    <col min="6913" max="6913" width="2" style="38" hidden="1"/>
    <col min="6914" max="6914" width="2.85546875" style="38" hidden="1"/>
    <col min="6915" max="6915" width="29.7109375" style="38" hidden="1"/>
    <col min="6916" max="6916" width="65.5703125" style="38" hidden="1"/>
    <col min="6917" max="6917" width="39.85546875" style="38" hidden="1"/>
    <col min="6918" max="6918" width="9.140625" style="38" hidden="1"/>
    <col min="6919" max="6920" width="0" style="38" hidden="1"/>
    <col min="6921" max="7168" width="9.140625" style="38" hidden="1"/>
    <col min="7169" max="7169" width="2" style="38" hidden="1"/>
    <col min="7170" max="7170" width="2.85546875" style="38" hidden="1"/>
    <col min="7171" max="7171" width="29.7109375" style="38" hidden="1"/>
    <col min="7172" max="7172" width="65.5703125" style="38" hidden="1"/>
    <col min="7173" max="7173" width="39.85546875" style="38" hidden="1"/>
    <col min="7174" max="7174" width="9.140625" style="38" hidden="1"/>
    <col min="7175" max="7176" width="0" style="38" hidden="1"/>
    <col min="7177" max="7424" width="9.140625" style="38" hidden="1"/>
    <col min="7425" max="7425" width="2" style="38" hidden="1"/>
    <col min="7426" max="7426" width="2.85546875" style="38" hidden="1"/>
    <col min="7427" max="7427" width="29.7109375" style="38" hidden="1"/>
    <col min="7428" max="7428" width="65.5703125" style="38" hidden="1"/>
    <col min="7429" max="7429" width="39.85546875" style="38" hidden="1"/>
    <col min="7430" max="7430" width="9.140625" style="38" hidden="1"/>
    <col min="7431" max="7432" width="0" style="38" hidden="1"/>
    <col min="7433" max="7680" width="9.140625" style="38" hidden="1"/>
    <col min="7681" max="7681" width="2" style="38" hidden="1"/>
    <col min="7682" max="7682" width="2.85546875" style="38" hidden="1"/>
    <col min="7683" max="7683" width="29.7109375" style="38" hidden="1"/>
    <col min="7684" max="7684" width="65.5703125" style="38" hidden="1"/>
    <col min="7685" max="7685" width="39.85546875" style="38" hidden="1"/>
    <col min="7686" max="7686" width="9.140625" style="38" hidden="1"/>
    <col min="7687" max="7688" width="0" style="38" hidden="1"/>
    <col min="7689" max="7936" width="9.140625" style="38" hidden="1"/>
    <col min="7937" max="7937" width="2" style="38" hidden="1"/>
    <col min="7938" max="7938" width="2.85546875" style="38" hidden="1"/>
    <col min="7939" max="7939" width="29.7109375" style="38" hidden="1"/>
    <col min="7940" max="7940" width="65.5703125" style="38" hidden="1"/>
    <col min="7941" max="7941" width="39.85546875" style="38" hidden="1"/>
    <col min="7942" max="7942" width="9.140625" style="38" hidden="1"/>
    <col min="7943" max="7944" width="0" style="38" hidden="1"/>
    <col min="7945" max="8192" width="9.140625" style="38" hidden="1"/>
    <col min="8193" max="8193" width="2" style="38" hidden="1"/>
    <col min="8194" max="8194" width="2.85546875" style="38" hidden="1"/>
    <col min="8195" max="8195" width="29.7109375" style="38" hidden="1"/>
    <col min="8196" max="8196" width="65.5703125" style="38" hidden="1"/>
    <col min="8197" max="8197" width="39.85546875" style="38" hidden="1"/>
    <col min="8198" max="8198" width="9.140625" style="38" hidden="1"/>
    <col min="8199" max="8200" width="0" style="38" hidden="1"/>
    <col min="8201" max="8448" width="9.140625" style="38" hidden="1"/>
    <col min="8449" max="8449" width="2" style="38" hidden="1"/>
    <col min="8450" max="8450" width="2.85546875" style="38" hidden="1"/>
    <col min="8451" max="8451" width="29.7109375" style="38" hidden="1"/>
    <col min="8452" max="8452" width="65.5703125" style="38" hidden="1"/>
    <col min="8453" max="8453" width="39.85546875" style="38" hidden="1"/>
    <col min="8454" max="8454" width="9.140625" style="38" hidden="1"/>
    <col min="8455" max="8456" width="0" style="38" hidden="1"/>
    <col min="8457" max="8704" width="9.140625" style="38" hidden="1"/>
    <col min="8705" max="8705" width="2" style="38" hidden="1"/>
    <col min="8706" max="8706" width="2.85546875" style="38" hidden="1"/>
    <col min="8707" max="8707" width="29.7109375" style="38" hidden="1"/>
    <col min="8708" max="8708" width="65.5703125" style="38" hidden="1"/>
    <col min="8709" max="8709" width="39.85546875" style="38" hidden="1"/>
    <col min="8710" max="8710" width="9.140625" style="38" hidden="1"/>
    <col min="8711" max="8712" width="0" style="38" hidden="1"/>
    <col min="8713" max="8960" width="9.140625" style="38" hidden="1"/>
    <col min="8961" max="8961" width="2" style="38" hidden="1"/>
    <col min="8962" max="8962" width="2.85546875" style="38" hidden="1"/>
    <col min="8963" max="8963" width="29.7109375" style="38" hidden="1"/>
    <col min="8964" max="8964" width="65.5703125" style="38" hidden="1"/>
    <col min="8965" max="8965" width="39.85546875" style="38" hidden="1"/>
    <col min="8966" max="8966" width="9.140625" style="38" hidden="1"/>
    <col min="8967" max="8968" width="0" style="38" hidden="1"/>
    <col min="8969" max="9216" width="9.140625" style="38" hidden="1"/>
    <col min="9217" max="9217" width="2" style="38" hidden="1"/>
    <col min="9218" max="9218" width="2.85546875" style="38" hidden="1"/>
    <col min="9219" max="9219" width="29.7109375" style="38" hidden="1"/>
    <col min="9220" max="9220" width="65.5703125" style="38" hidden="1"/>
    <col min="9221" max="9221" width="39.85546875" style="38" hidden="1"/>
    <col min="9222" max="9222" width="9.140625" style="38" hidden="1"/>
    <col min="9223" max="9224" width="0" style="38" hidden="1"/>
    <col min="9225" max="9472" width="9.140625" style="38" hidden="1"/>
    <col min="9473" max="9473" width="2" style="38" hidden="1"/>
    <col min="9474" max="9474" width="2.85546875" style="38" hidden="1"/>
    <col min="9475" max="9475" width="29.7109375" style="38" hidden="1"/>
    <col min="9476" max="9476" width="65.5703125" style="38" hidden="1"/>
    <col min="9477" max="9477" width="39.85546875" style="38" hidden="1"/>
    <col min="9478" max="9478" width="9.140625" style="38" hidden="1"/>
    <col min="9479" max="9480" width="0" style="38" hidden="1"/>
    <col min="9481" max="9728" width="9.140625" style="38" hidden="1"/>
    <col min="9729" max="9729" width="2" style="38" hidden="1"/>
    <col min="9730" max="9730" width="2.85546875" style="38" hidden="1"/>
    <col min="9731" max="9731" width="29.7109375" style="38" hidden="1"/>
    <col min="9732" max="9732" width="65.5703125" style="38" hidden="1"/>
    <col min="9733" max="9733" width="39.85546875" style="38" hidden="1"/>
    <col min="9734" max="9734" width="9.140625" style="38" hidden="1"/>
    <col min="9735" max="9736" width="0" style="38" hidden="1"/>
    <col min="9737" max="9984" width="9.140625" style="38" hidden="1"/>
    <col min="9985" max="9985" width="2" style="38" hidden="1"/>
    <col min="9986" max="9986" width="2.85546875" style="38" hidden="1"/>
    <col min="9987" max="9987" width="29.7109375" style="38" hidden="1"/>
    <col min="9988" max="9988" width="65.5703125" style="38" hidden="1"/>
    <col min="9989" max="9989" width="39.85546875" style="38" hidden="1"/>
    <col min="9990" max="9990" width="9.140625" style="38" hidden="1"/>
    <col min="9991" max="9992" width="0" style="38" hidden="1"/>
    <col min="9993" max="10240" width="9.140625" style="38" hidden="1"/>
    <col min="10241" max="10241" width="2" style="38" hidden="1"/>
    <col min="10242" max="10242" width="2.85546875" style="38" hidden="1"/>
    <col min="10243" max="10243" width="29.7109375" style="38" hidden="1"/>
    <col min="10244" max="10244" width="65.5703125" style="38" hidden="1"/>
    <col min="10245" max="10245" width="39.85546875" style="38" hidden="1"/>
    <col min="10246" max="10246" width="9.140625" style="38" hidden="1"/>
    <col min="10247" max="10248" width="0" style="38" hidden="1"/>
    <col min="10249" max="10496" width="9.140625" style="38" hidden="1"/>
    <col min="10497" max="10497" width="2" style="38" hidden="1"/>
    <col min="10498" max="10498" width="2.85546875" style="38" hidden="1"/>
    <col min="10499" max="10499" width="29.7109375" style="38" hidden="1"/>
    <col min="10500" max="10500" width="65.5703125" style="38" hidden="1"/>
    <col min="10501" max="10501" width="39.85546875" style="38" hidden="1"/>
    <col min="10502" max="10502" width="9.140625" style="38" hidden="1"/>
    <col min="10503" max="10504" width="0" style="38" hidden="1"/>
    <col min="10505" max="10752" width="9.140625" style="38" hidden="1"/>
    <col min="10753" max="10753" width="2" style="38" hidden="1"/>
    <col min="10754" max="10754" width="2.85546875" style="38" hidden="1"/>
    <col min="10755" max="10755" width="29.7109375" style="38" hidden="1"/>
    <col min="10756" max="10756" width="65.5703125" style="38" hidden="1"/>
    <col min="10757" max="10757" width="39.85546875" style="38" hidden="1"/>
    <col min="10758" max="10758" width="9.140625" style="38" hidden="1"/>
    <col min="10759" max="10760" width="0" style="38" hidden="1"/>
    <col min="10761" max="11008" width="9.140625" style="38" hidden="1"/>
    <col min="11009" max="11009" width="2" style="38" hidden="1"/>
    <col min="11010" max="11010" width="2.85546875" style="38" hidden="1"/>
    <col min="11011" max="11011" width="29.7109375" style="38" hidden="1"/>
    <col min="11012" max="11012" width="65.5703125" style="38" hidden="1"/>
    <col min="11013" max="11013" width="39.85546875" style="38" hidden="1"/>
    <col min="11014" max="11014" width="9.140625" style="38" hidden="1"/>
    <col min="11015" max="11016" width="0" style="38" hidden="1"/>
    <col min="11017" max="11264" width="9.140625" style="38" hidden="1"/>
    <col min="11265" max="11265" width="2" style="38" hidden="1"/>
    <col min="11266" max="11266" width="2.85546875" style="38" hidden="1"/>
    <col min="11267" max="11267" width="29.7109375" style="38" hidden="1"/>
    <col min="11268" max="11268" width="65.5703125" style="38" hidden="1"/>
    <col min="11269" max="11269" width="39.85546875" style="38" hidden="1"/>
    <col min="11270" max="11270" width="9.140625" style="38" hidden="1"/>
    <col min="11271" max="11272" width="0" style="38" hidden="1"/>
    <col min="11273" max="11520" width="9.140625" style="38" hidden="1"/>
    <col min="11521" max="11521" width="2" style="38" hidden="1"/>
    <col min="11522" max="11522" width="2.85546875" style="38" hidden="1"/>
    <col min="11523" max="11523" width="29.7109375" style="38" hidden="1"/>
    <col min="11524" max="11524" width="65.5703125" style="38" hidden="1"/>
    <col min="11525" max="11525" width="39.85546875" style="38" hidden="1"/>
    <col min="11526" max="11526" width="9.140625" style="38" hidden="1"/>
    <col min="11527" max="11528" width="0" style="38" hidden="1"/>
    <col min="11529" max="11776" width="9.140625" style="38" hidden="1"/>
    <col min="11777" max="11777" width="2" style="38" hidden="1"/>
    <col min="11778" max="11778" width="2.85546875" style="38" hidden="1"/>
    <col min="11779" max="11779" width="29.7109375" style="38" hidden="1"/>
    <col min="11780" max="11780" width="65.5703125" style="38" hidden="1"/>
    <col min="11781" max="11781" width="39.85546875" style="38" hidden="1"/>
    <col min="11782" max="11782" width="9.140625" style="38" hidden="1"/>
    <col min="11783" max="11784" width="0" style="38" hidden="1"/>
    <col min="11785" max="12032" width="9.140625" style="38" hidden="1"/>
    <col min="12033" max="12033" width="2" style="38" hidden="1"/>
    <col min="12034" max="12034" width="2.85546875" style="38" hidden="1"/>
    <col min="12035" max="12035" width="29.7109375" style="38" hidden="1"/>
    <col min="12036" max="12036" width="65.5703125" style="38" hidden="1"/>
    <col min="12037" max="12037" width="39.85546875" style="38" hidden="1"/>
    <col min="12038" max="12038" width="9.140625" style="38" hidden="1"/>
    <col min="12039" max="12040" width="0" style="38" hidden="1"/>
    <col min="12041" max="12288" width="9.140625" style="38" hidden="1"/>
    <col min="12289" max="12289" width="2" style="38" hidden="1"/>
    <col min="12290" max="12290" width="2.85546875" style="38" hidden="1"/>
    <col min="12291" max="12291" width="29.7109375" style="38" hidden="1"/>
    <col min="12292" max="12292" width="65.5703125" style="38" hidden="1"/>
    <col min="12293" max="12293" width="39.85546875" style="38" hidden="1"/>
    <col min="12294" max="12294" width="9.140625" style="38" hidden="1"/>
    <col min="12295" max="12296" width="0" style="38" hidden="1"/>
    <col min="12297" max="12544" width="9.140625" style="38" hidden="1"/>
    <col min="12545" max="12545" width="2" style="38" hidden="1"/>
    <col min="12546" max="12546" width="2.85546875" style="38" hidden="1"/>
    <col min="12547" max="12547" width="29.7109375" style="38" hidden="1"/>
    <col min="12548" max="12548" width="65.5703125" style="38" hidden="1"/>
    <col min="12549" max="12549" width="39.85546875" style="38" hidden="1"/>
    <col min="12550" max="12550" width="9.140625" style="38" hidden="1"/>
    <col min="12551" max="12552" width="0" style="38" hidden="1"/>
    <col min="12553" max="12800" width="9.140625" style="38" hidden="1"/>
    <col min="12801" max="12801" width="2" style="38" hidden="1"/>
    <col min="12802" max="12802" width="2.85546875" style="38" hidden="1"/>
    <col min="12803" max="12803" width="29.7109375" style="38" hidden="1"/>
    <col min="12804" max="12804" width="65.5703125" style="38" hidden="1"/>
    <col min="12805" max="12805" width="39.85546875" style="38" hidden="1"/>
    <col min="12806" max="12806" width="9.140625" style="38" hidden="1"/>
    <col min="12807" max="12808" width="0" style="38" hidden="1"/>
    <col min="12809" max="13056" width="9.140625" style="38" hidden="1"/>
    <col min="13057" max="13057" width="2" style="38" hidden="1"/>
    <col min="13058" max="13058" width="2.85546875" style="38" hidden="1"/>
    <col min="13059" max="13059" width="29.7109375" style="38" hidden="1"/>
    <col min="13060" max="13060" width="65.5703125" style="38" hidden="1"/>
    <col min="13061" max="13061" width="39.85546875" style="38" hidden="1"/>
    <col min="13062" max="13062" width="9.140625" style="38" hidden="1"/>
    <col min="13063" max="13064" width="0" style="38" hidden="1"/>
    <col min="13065" max="13312" width="9.140625" style="38" hidden="1"/>
    <col min="13313" max="13313" width="2" style="38" hidden="1"/>
    <col min="13314" max="13314" width="2.85546875" style="38" hidden="1"/>
    <col min="13315" max="13315" width="29.7109375" style="38" hidden="1"/>
    <col min="13316" max="13316" width="65.5703125" style="38" hidden="1"/>
    <col min="13317" max="13317" width="39.85546875" style="38" hidden="1"/>
    <col min="13318" max="13318" width="9.140625" style="38" hidden="1"/>
    <col min="13319" max="13320" width="0" style="38" hidden="1"/>
    <col min="13321" max="13568" width="9.140625" style="38" hidden="1"/>
    <col min="13569" max="13569" width="2" style="38" hidden="1"/>
    <col min="13570" max="13570" width="2.85546875" style="38" hidden="1"/>
    <col min="13571" max="13571" width="29.7109375" style="38" hidden="1"/>
    <col min="13572" max="13572" width="65.5703125" style="38" hidden="1"/>
    <col min="13573" max="13573" width="39.85546875" style="38" hidden="1"/>
    <col min="13574" max="13574" width="9.140625" style="38" hidden="1"/>
    <col min="13575" max="13576" width="0" style="38" hidden="1"/>
    <col min="13577" max="13824" width="9.140625" style="38" hidden="1"/>
    <col min="13825" max="13825" width="2" style="38" hidden="1"/>
    <col min="13826" max="13826" width="2.85546875" style="38" hidden="1"/>
    <col min="13827" max="13827" width="29.7109375" style="38" hidden="1"/>
    <col min="13828" max="13828" width="65.5703125" style="38" hidden="1"/>
    <col min="13829" max="13829" width="39.85546875" style="38" hidden="1"/>
    <col min="13830" max="13830" width="9.140625" style="38" hidden="1"/>
    <col min="13831" max="13832" width="0" style="38" hidden="1"/>
    <col min="13833" max="14080" width="9.140625" style="38" hidden="1"/>
    <col min="14081" max="14081" width="2" style="38" hidden="1"/>
    <col min="14082" max="14082" width="2.85546875" style="38" hidden="1"/>
    <col min="14083" max="14083" width="29.7109375" style="38" hidden="1"/>
    <col min="14084" max="14084" width="65.5703125" style="38" hidden="1"/>
    <col min="14085" max="14085" width="39.85546875" style="38" hidden="1"/>
    <col min="14086" max="14086" width="9.140625" style="38" hidden="1"/>
    <col min="14087" max="14088" width="0" style="38" hidden="1"/>
    <col min="14089" max="14336" width="9.140625" style="38" hidden="1"/>
    <col min="14337" max="14337" width="2" style="38" hidden="1"/>
    <col min="14338" max="14338" width="2.85546875" style="38" hidden="1"/>
    <col min="14339" max="14339" width="29.7109375" style="38" hidden="1"/>
    <col min="14340" max="14340" width="65.5703125" style="38" hidden="1"/>
    <col min="14341" max="14341" width="39.85546875" style="38" hidden="1"/>
    <col min="14342" max="14342" width="9.140625" style="38" hidden="1"/>
    <col min="14343" max="14344" width="0" style="38" hidden="1"/>
    <col min="14345" max="14592" width="9.140625" style="38" hidden="1"/>
    <col min="14593" max="14593" width="2" style="38" hidden="1"/>
    <col min="14594" max="14594" width="2.85546875" style="38" hidden="1"/>
    <col min="14595" max="14595" width="29.7109375" style="38" hidden="1"/>
    <col min="14596" max="14596" width="65.5703125" style="38" hidden="1"/>
    <col min="14597" max="14597" width="39.85546875" style="38" hidden="1"/>
    <col min="14598" max="14598" width="9.140625" style="38" hidden="1"/>
    <col min="14599" max="14600" width="0" style="38" hidden="1"/>
    <col min="14601" max="14848" width="9.140625" style="38" hidden="1"/>
    <col min="14849" max="14849" width="2" style="38" hidden="1"/>
    <col min="14850" max="14850" width="2.85546875" style="38" hidden="1"/>
    <col min="14851" max="14851" width="29.7109375" style="38" hidden="1"/>
    <col min="14852" max="14852" width="65.5703125" style="38" hidden="1"/>
    <col min="14853" max="14853" width="39.85546875" style="38" hidden="1"/>
    <col min="14854" max="14854" width="9.140625" style="38" hidden="1"/>
    <col min="14855" max="14856" width="0" style="38" hidden="1"/>
    <col min="14857" max="15104" width="9.140625" style="38" hidden="1"/>
    <col min="15105" max="15105" width="2" style="38" hidden="1"/>
    <col min="15106" max="15106" width="2.85546875" style="38" hidden="1"/>
    <col min="15107" max="15107" width="29.7109375" style="38" hidden="1"/>
    <col min="15108" max="15108" width="65.5703125" style="38" hidden="1"/>
    <col min="15109" max="15109" width="39.85546875" style="38" hidden="1"/>
    <col min="15110" max="15110" width="9.140625" style="38" hidden="1"/>
    <col min="15111" max="15112" width="0" style="38" hidden="1"/>
    <col min="15113" max="15360" width="9.140625" style="38" hidden="1"/>
    <col min="15361" max="15361" width="2" style="38" hidden="1"/>
    <col min="15362" max="15362" width="2.85546875" style="38" hidden="1"/>
    <col min="15363" max="15363" width="29.7109375" style="38" hidden="1"/>
    <col min="15364" max="15364" width="65.5703125" style="38" hidden="1"/>
    <col min="15365" max="15365" width="39.85546875" style="38" hidden="1"/>
    <col min="15366" max="15366" width="9.140625" style="38" hidden="1"/>
    <col min="15367" max="15368" width="0" style="38" hidden="1"/>
    <col min="15369" max="15616" width="9.140625" style="38" hidden="1"/>
    <col min="15617" max="15617" width="2" style="38" hidden="1"/>
    <col min="15618" max="15618" width="2.85546875" style="38" hidden="1"/>
    <col min="15619" max="15619" width="29.7109375" style="38" hidden="1"/>
    <col min="15620" max="15620" width="65.5703125" style="38" hidden="1"/>
    <col min="15621" max="15621" width="39.85546875" style="38" hidden="1"/>
    <col min="15622" max="15622" width="9.140625" style="38" hidden="1"/>
    <col min="15623" max="15624" width="0" style="38" hidden="1"/>
    <col min="15625" max="15872" width="9.140625" style="38" hidden="1"/>
    <col min="15873" max="15873" width="2" style="38" hidden="1"/>
    <col min="15874" max="15874" width="2.85546875" style="38" hidden="1"/>
    <col min="15875" max="15875" width="29.7109375" style="38" hidden="1"/>
    <col min="15876" max="15876" width="65.5703125" style="38" hidden="1"/>
    <col min="15877" max="15877" width="39.85546875" style="38" hidden="1"/>
    <col min="15878" max="15878" width="9.140625" style="38" hidden="1"/>
    <col min="15879" max="15880" width="0" style="38" hidden="1"/>
    <col min="15881" max="16128" width="9.140625" style="38" hidden="1"/>
    <col min="16129" max="16129" width="2" style="38" hidden="1"/>
    <col min="16130" max="16130" width="2.85546875" style="38" hidden="1"/>
    <col min="16131" max="16131" width="29.7109375" style="38" hidden="1"/>
    <col min="16132" max="16132" width="65.5703125" style="38" hidden="1"/>
    <col min="16133" max="16133" width="39.85546875" style="38" hidden="1"/>
    <col min="16134" max="16134" width="9.140625" style="38" hidden="1"/>
    <col min="16135" max="16136" width="0" style="38" hidden="1"/>
    <col min="16137" max="16384" width="9.140625" style="38" hidden="1"/>
  </cols>
  <sheetData>
    <row r="1" spans="1:8" ht="15" customHeight="1" x14ac:dyDescent="0.2">
      <c r="A1" s="454" t="s">
        <v>405</v>
      </c>
      <c r="E1" s="483" t="s">
        <v>409</v>
      </c>
    </row>
    <row r="2" spans="1:8" ht="13.7" customHeight="1" x14ac:dyDescent="0.2">
      <c r="A2" s="466" t="s">
        <v>415</v>
      </c>
      <c r="E2" s="347"/>
    </row>
    <row r="3" spans="1:8" ht="20.25" customHeight="1" x14ac:dyDescent="0.3">
      <c r="A3" s="504" t="s">
        <v>176</v>
      </c>
      <c r="B3" s="504"/>
      <c r="C3" s="504"/>
      <c r="D3" s="504"/>
      <c r="E3" s="504"/>
    </row>
    <row r="4" spans="1:8" ht="20.25" customHeight="1" x14ac:dyDescent="0.4">
      <c r="A4" s="350"/>
      <c r="B4" s="350"/>
      <c r="C4" s="351"/>
      <c r="D4" s="351"/>
      <c r="E4" s="352"/>
    </row>
    <row r="5" spans="1:8" ht="20.25" customHeight="1" x14ac:dyDescent="0.25">
      <c r="A5" s="353"/>
      <c r="B5" s="39"/>
      <c r="C5" s="354"/>
      <c r="D5" s="355"/>
      <c r="E5" s="356"/>
    </row>
    <row r="6" spans="1:8" ht="20.25" customHeight="1" x14ac:dyDescent="0.25">
      <c r="B6" s="39" t="s">
        <v>172</v>
      </c>
      <c r="C6" s="40"/>
      <c r="D6" s="505" t="s">
        <v>168</v>
      </c>
      <c r="E6" s="505"/>
      <c r="G6" s="357" t="s">
        <v>170</v>
      </c>
    </row>
    <row r="7" spans="1:8" ht="20.25" customHeight="1" x14ac:dyDescent="0.25">
      <c r="B7" s="39" t="s">
        <v>171</v>
      </c>
      <c r="C7" s="40"/>
      <c r="D7" s="505" t="s">
        <v>170</v>
      </c>
      <c r="E7" s="505"/>
      <c r="G7" s="358" t="s">
        <v>361</v>
      </c>
    </row>
    <row r="8" spans="1:8" ht="20.25" customHeight="1" x14ac:dyDescent="0.25">
      <c r="A8" s="39"/>
      <c r="B8" s="39"/>
      <c r="C8" s="32"/>
      <c r="D8" s="359"/>
      <c r="E8" s="359"/>
      <c r="G8" s="358" t="s">
        <v>362</v>
      </c>
    </row>
    <row r="9" spans="1:8" ht="20.25" customHeight="1" x14ac:dyDescent="0.25">
      <c r="B9" s="39" t="s">
        <v>0</v>
      </c>
      <c r="C9" s="40"/>
      <c r="D9" s="506" t="s">
        <v>167</v>
      </c>
      <c r="E9" s="506"/>
      <c r="G9" s="358" t="s">
        <v>363</v>
      </c>
    </row>
    <row r="10" spans="1:8" ht="20.25" customHeight="1" x14ac:dyDescent="0.25">
      <c r="A10" s="39"/>
      <c r="B10" s="39"/>
      <c r="C10" s="32"/>
      <c r="D10" s="41"/>
      <c r="E10" s="41"/>
    </row>
    <row r="11" spans="1:8" ht="20.25" customHeight="1" x14ac:dyDescent="0.25">
      <c r="B11" s="42" t="s">
        <v>169</v>
      </c>
      <c r="C11" s="40"/>
      <c r="D11" s="500"/>
      <c r="E11" s="500"/>
      <c r="G11" s="357" t="s">
        <v>168</v>
      </c>
      <c r="H11" s="360" t="s">
        <v>167</v>
      </c>
    </row>
    <row r="12" spans="1:8" ht="20.25" customHeight="1" x14ac:dyDescent="0.25">
      <c r="A12" s="43"/>
      <c r="B12" s="44" t="s">
        <v>166</v>
      </c>
      <c r="D12" s="500"/>
      <c r="E12" s="500"/>
      <c r="G12" s="361" t="s">
        <v>165</v>
      </c>
      <c r="H12" s="387">
        <v>43131</v>
      </c>
    </row>
    <row r="13" spans="1:8" ht="20.25" customHeight="1" x14ac:dyDescent="0.25">
      <c r="A13" s="43"/>
      <c r="B13" s="39" t="s">
        <v>164</v>
      </c>
      <c r="D13" s="500"/>
      <c r="E13" s="500"/>
      <c r="G13" s="361" t="s">
        <v>163</v>
      </c>
      <c r="H13" s="387">
        <v>43159</v>
      </c>
    </row>
    <row r="14" spans="1:8" ht="20.25" customHeight="1" x14ac:dyDescent="0.25">
      <c r="A14" s="43"/>
      <c r="B14" s="39"/>
      <c r="C14" s="45"/>
      <c r="D14" s="45"/>
      <c r="E14" s="356"/>
      <c r="G14" s="361" t="s">
        <v>162</v>
      </c>
      <c r="H14" s="387">
        <v>43190</v>
      </c>
    </row>
    <row r="15" spans="1:8" ht="20.25" customHeight="1" x14ac:dyDescent="0.25">
      <c r="A15" s="46"/>
      <c r="B15" s="39"/>
      <c r="C15" s="45"/>
      <c r="D15" s="45"/>
      <c r="E15" s="363" t="s">
        <v>161</v>
      </c>
      <c r="G15" s="361" t="s">
        <v>142</v>
      </c>
      <c r="H15" s="387">
        <v>43220</v>
      </c>
    </row>
    <row r="16" spans="1:8" ht="20.25" customHeight="1" x14ac:dyDescent="0.25">
      <c r="A16" s="39"/>
      <c r="B16" s="364" t="s">
        <v>416</v>
      </c>
      <c r="C16" s="364"/>
      <c r="D16" s="365"/>
      <c r="E16" s="50"/>
      <c r="G16" s="361" t="s">
        <v>160</v>
      </c>
      <c r="H16" s="387">
        <v>43251</v>
      </c>
    </row>
    <row r="17" spans="1:8" ht="20.25" customHeight="1" x14ac:dyDescent="0.25">
      <c r="A17" s="39"/>
      <c r="B17" s="367"/>
      <c r="C17" s="368" t="s">
        <v>176</v>
      </c>
      <c r="D17" s="369"/>
      <c r="E17" s="366" t="str">
        <f>IF(ISNUMBER(LR_Main!J105),LR_Main!J105,"")</f>
        <v/>
      </c>
      <c r="G17" s="361" t="s">
        <v>159</v>
      </c>
      <c r="H17" s="387">
        <v>43281</v>
      </c>
    </row>
    <row r="18" spans="1:8" ht="20.25" customHeight="1" x14ac:dyDescent="0.25">
      <c r="A18" s="39"/>
      <c r="B18" s="39"/>
      <c r="C18" s="45"/>
      <c r="D18" s="45"/>
      <c r="G18" s="361" t="s">
        <v>158</v>
      </c>
      <c r="H18" s="387">
        <v>43312</v>
      </c>
    </row>
    <row r="19" spans="1:8" ht="20.25" customHeight="1" x14ac:dyDescent="0.25">
      <c r="A19" s="39"/>
      <c r="B19" s="39"/>
      <c r="C19" s="45"/>
      <c r="D19" s="45"/>
      <c r="E19" s="356"/>
      <c r="G19" s="361" t="s">
        <v>177</v>
      </c>
      <c r="H19" s="387">
        <v>43343</v>
      </c>
    </row>
    <row r="20" spans="1:8" ht="20.25" customHeight="1" x14ac:dyDescent="0.25">
      <c r="A20" s="39"/>
      <c r="B20" s="501" t="s">
        <v>377</v>
      </c>
      <c r="C20" s="501"/>
      <c r="D20" s="501"/>
      <c r="E20" s="501"/>
      <c r="G20" s="361" t="s">
        <v>390</v>
      </c>
      <c r="H20" s="387">
        <v>43373</v>
      </c>
    </row>
    <row r="21" spans="1:8" ht="66.75" customHeight="1" x14ac:dyDescent="0.25">
      <c r="A21" s="39"/>
      <c r="B21" s="501"/>
      <c r="C21" s="501"/>
      <c r="D21" s="501"/>
      <c r="E21" s="501"/>
      <c r="G21" s="361" t="s">
        <v>157</v>
      </c>
      <c r="H21" s="387">
        <v>43404</v>
      </c>
    </row>
    <row r="22" spans="1:8" ht="20.25" hidden="1" customHeight="1" x14ac:dyDescent="0.25">
      <c r="A22" s="39"/>
      <c r="B22" s="370"/>
      <c r="C22" s="502"/>
      <c r="D22" s="502"/>
      <c r="E22" s="502"/>
      <c r="G22" s="361" t="s">
        <v>156</v>
      </c>
      <c r="H22" s="387">
        <v>43434</v>
      </c>
    </row>
    <row r="23" spans="1:8" ht="20.25" hidden="1" customHeight="1" x14ac:dyDescent="0.2">
      <c r="A23" s="370"/>
      <c r="B23" s="370"/>
      <c r="C23" s="502"/>
      <c r="D23" s="503"/>
      <c r="E23" s="503"/>
      <c r="G23" s="361" t="s">
        <v>155</v>
      </c>
      <c r="H23" s="387">
        <v>43465</v>
      </c>
    </row>
    <row r="24" spans="1:8" ht="20.25" hidden="1" customHeight="1" x14ac:dyDescent="0.25">
      <c r="A24" s="39"/>
      <c r="B24" s="371"/>
      <c r="G24" s="361" t="s">
        <v>153</v>
      </c>
      <c r="H24" s="362">
        <v>43496</v>
      </c>
    </row>
    <row r="25" spans="1:8" ht="20.25" hidden="1" customHeight="1" x14ac:dyDescent="0.2">
      <c r="G25" s="361" t="s">
        <v>154</v>
      </c>
      <c r="H25" s="362">
        <v>43524</v>
      </c>
    </row>
    <row r="26" spans="1:8" ht="20.25" hidden="1" customHeight="1" x14ac:dyDescent="0.2">
      <c r="G26" s="361" t="s">
        <v>140</v>
      </c>
      <c r="H26" s="362">
        <v>43555</v>
      </c>
    </row>
    <row r="27" spans="1:8" ht="20.25" hidden="1" customHeight="1" x14ac:dyDescent="0.2">
      <c r="G27" s="361" t="s">
        <v>144</v>
      </c>
      <c r="H27" s="362">
        <v>43585</v>
      </c>
    </row>
    <row r="28" spans="1:8" ht="20.25" hidden="1" customHeight="1" x14ac:dyDescent="0.2">
      <c r="G28" s="361" t="s">
        <v>152</v>
      </c>
      <c r="H28" s="362">
        <v>43616</v>
      </c>
    </row>
    <row r="29" spans="1:8" ht="20.25" hidden="1" customHeight="1" x14ac:dyDescent="0.2">
      <c r="G29" s="361" t="s">
        <v>151</v>
      </c>
      <c r="H29" s="362">
        <v>43646</v>
      </c>
    </row>
    <row r="30" spans="1:8" ht="20.25" hidden="1" customHeight="1" x14ac:dyDescent="0.2">
      <c r="G30" s="361" t="s">
        <v>141</v>
      </c>
      <c r="H30" s="362">
        <v>43677</v>
      </c>
    </row>
    <row r="31" spans="1:8" ht="20.25" hidden="1" customHeight="1" x14ac:dyDescent="0.2">
      <c r="G31" s="361" t="s">
        <v>340</v>
      </c>
      <c r="H31" s="362">
        <v>43708</v>
      </c>
    </row>
    <row r="32" spans="1:8" ht="20.25" hidden="1" customHeight="1" x14ac:dyDescent="0.2">
      <c r="G32" s="361" t="s">
        <v>150</v>
      </c>
      <c r="H32" s="362">
        <v>43738</v>
      </c>
    </row>
    <row r="33" spans="7:8" ht="20.25" hidden="1" customHeight="1" x14ac:dyDescent="0.2">
      <c r="G33" s="361" t="s">
        <v>149</v>
      </c>
      <c r="H33" s="362">
        <v>43769</v>
      </c>
    </row>
    <row r="34" spans="7:8" ht="20.25" hidden="1" customHeight="1" x14ac:dyDescent="0.2">
      <c r="G34" s="361" t="s">
        <v>148</v>
      </c>
      <c r="H34" s="362">
        <v>43799</v>
      </c>
    </row>
    <row r="35" spans="7:8" ht="20.25" hidden="1" customHeight="1" x14ac:dyDescent="0.2">
      <c r="G35" s="361" t="s">
        <v>147</v>
      </c>
      <c r="H35" s="362">
        <v>43830</v>
      </c>
    </row>
    <row r="36" spans="7:8" ht="20.25" hidden="1" customHeight="1" x14ac:dyDescent="0.2">
      <c r="G36" s="361" t="s">
        <v>143</v>
      </c>
      <c r="H36" s="387">
        <v>43861</v>
      </c>
    </row>
    <row r="37" spans="7:8" ht="20.25" hidden="1" customHeight="1" x14ac:dyDescent="0.2">
      <c r="G37" s="361" t="s">
        <v>146</v>
      </c>
      <c r="H37" s="387">
        <v>43890</v>
      </c>
    </row>
    <row r="38" spans="7:8" ht="20.25" hidden="1" customHeight="1" x14ac:dyDescent="0.2">
      <c r="G38" s="361" t="s">
        <v>145</v>
      </c>
      <c r="H38" s="387">
        <v>43921</v>
      </c>
    </row>
    <row r="39" spans="7:8" ht="20.25" hidden="1" customHeight="1" x14ac:dyDescent="0.2">
      <c r="G39" s="361"/>
      <c r="H39" s="387">
        <v>43951</v>
      </c>
    </row>
    <row r="40" spans="7:8" ht="20.25" hidden="1" customHeight="1" x14ac:dyDescent="0.2">
      <c r="G40" s="47" t="s">
        <v>341</v>
      </c>
      <c r="H40" s="387">
        <v>43982</v>
      </c>
    </row>
    <row r="41" spans="7:8" ht="20.25" hidden="1" customHeight="1" x14ac:dyDescent="0.2">
      <c r="G41" s="49" t="s">
        <v>342</v>
      </c>
      <c r="H41" s="387">
        <v>44012</v>
      </c>
    </row>
    <row r="42" spans="7:8" ht="20.25" hidden="1" customHeight="1" x14ac:dyDescent="0.2">
      <c r="G42" s="47" t="s">
        <v>343</v>
      </c>
      <c r="H42" s="387">
        <v>44043</v>
      </c>
    </row>
    <row r="43" spans="7:8" ht="20.25" hidden="1" customHeight="1" x14ac:dyDescent="0.2">
      <c r="G43" s="49" t="s">
        <v>344</v>
      </c>
      <c r="H43" s="387">
        <v>44074</v>
      </c>
    </row>
    <row r="44" spans="7:8" ht="20.25" hidden="1" customHeight="1" x14ac:dyDescent="0.2">
      <c r="G44" s="49" t="s">
        <v>345</v>
      </c>
      <c r="H44" s="387">
        <v>44104</v>
      </c>
    </row>
    <row r="45" spans="7:8" ht="20.25" hidden="1" customHeight="1" x14ac:dyDescent="0.2">
      <c r="G45" s="47" t="s">
        <v>346</v>
      </c>
      <c r="H45" s="387">
        <v>44135</v>
      </c>
    </row>
    <row r="46" spans="7:8" ht="20.25" hidden="1" customHeight="1" x14ac:dyDescent="0.2">
      <c r="G46" s="47" t="s">
        <v>347</v>
      </c>
      <c r="H46" s="387">
        <v>44165</v>
      </c>
    </row>
    <row r="47" spans="7:8" ht="20.25" hidden="1" customHeight="1" x14ac:dyDescent="0.2">
      <c r="G47" s="47" t="s">
        <v>348</v>
      </c>
      <c r="H47" s="387">
        <v>44196</v>
      </c>
    </row>
    <row r="48" spans="7:8" ht="20.25" hidden="1" customHeight="1" x14ac:dyDescent="0.2">
      <c r="G48" s="48" t="s">
        <v>349</v>
      </c>
      <c r="H48" s="362">
        <v>44227</v>
      </c>
    </row>
    <row r="49" spans="7:8" ht="20.25" hidden="1" customHeight="1" x14ac:dyDescent="0.2">
      <c r="G49" s="47" t="s">
        <v>350</v>
      </c>
      <c r="H49" s="362">
        <v>44255</v>
      </c>
    </row>
    <row r="50" spans="7:8" ht="20.25" hidden="1" customHeight="1" x14ac:dyDescent="0.2">
      <c r="G50" s="47" t="s">
        <v>351</v>
      </c>
      <c r="H50" s="362">
        <v>44286</v>
      </c>
    </row>
    <row r="51" spans="7:8" ht="20.25" hidden="1" customHeight="1" x14ac:dyDescent="0.2">
      <c r="G51" s="47" t="s">
        <v>352</v>
      </c>
      <c r="H51" s="362">
        <v>44316</v>
      </c>
    </row>
    <row r="52" spans="7:8" ht="20.25" hidden="1" customHeight="1" x14ac:dyDescent="0.2">
      <c r="G52" s="47" t="s">
        <v>353</v>
      </c>
      <c r="H52" s="362">
        <v>44347</v>
      </c>
    </row>
    <row r="53" spans="7:8" ht="20.25" hidden="1" customHeight="1" x14ac:dyDescent="0.2">
      <c r="G53" s="47" t="s">
        <v>354</v>
      </c>
      <c r="H53" s="362">
        <v>44377</v>
      </c>
    </row>
    <row r="54" spans="7:8" ht="20.25" hidden="1" customHeight="1" x14ac:dyDescent="0.2">
      <c r="G54" s="47" t="s">
        <v>355</v>
      </c>
      <c r="H54" s="362">
        <v>44408</v>
      </c>
    </row>
    <row r="55" spans="7:8" ht="20.25" hidden="1" customHeight="1" x14ac:dyDescent="0.2">
      <c r="G55" s="47" t="s">
        <v>356</v>
      </c>
      <c r="H55" s="362">
        <v>44439</v>
      </c>
    </row>
    <row r="56" spans="7:8" ht="20.25" hidden="1" customHeight="1" x14ac:dyDescent="0.2">
      <c r="G56" s="372"/>
      <c r="H56" s="362">
        <v>44469</v>
      </c>
    </row>
    <row r="57" spans="7:8" ht="20.25" hidden="1" customHeight="1" x14ac:dyDescent="0.2">
      <c r="G57" s="361" t="s">
        <v>175</v>
      </c>
      <c r="H57" s="362">
        <v>44500</v>
      </c>
    </row>
    <row r="58" spans="7:8" ht="20.25" hidden="1" customHeight="1" x14ac:dyDescent="0.2">
      <c r="G58" s="361" t="s">
        <v>139</v>
      </c>
      <c r="H58" s="362">
        <v>44530</v>
      </c>
    </row>
    <row r="59" spans="7:8" ht="20.25" hidden="1" customHeight="1" x14ac:dyDescent="0.2">
      <c r="G59" s="361" t="s">
        <v>138</v>
      </c>
      <c r="H59" s="362">
        <v>44561</v>
      </c>
    </row>
    <row r="60" spans="7:8" ht="21" hidden="1" customHeight="1" x14ac:dyDescent="0.2">
      <c r="G60" s="361" t="s">
        <v>137</v>
      </c>
      <c r="H60" s="387">
        <v>44592</v>
      </c>
    </row>
    <row r="61" spans="7:8" ht="21" hidden="1" customHeight="1" x14ac:dyDescent="0.2">
      <c r="G61" s="361" t="s">
        <v>136</v>
      </c>
      <c r="H61" s="387">
        <v>44620</v>
      </c>
    </row>
    <row r="62" spans="7:8" ht="21" hidden="1" customHeight="1" x14ac:dyDescent="0.2">
      <c r="G62" s="361" t="s">
        <v>135</v>
      </c>
      <c r="H62" s="387">
        <v>44651</v>
      </c>
    </row>
    <row r="63" spans="7:8" ht="21" hidden="1" customHeight="1" x14ac:dyDescent="0.2">
      <c r="G63" s="361" t="s">
        <v>134</v>
      </c>
      <c r="H63" s="387">
        <v>44681</v>
      </c>
    </row>
    <row r="64" spans="7:8" ht="21" hidden="1" customHeight="1" x14ac:dyDescent="0.2">
      <c r="G64" s="361" t="s">
        <v>132</v>
      </c>
      <c r="H64" s="387">
        <v>44712</v>
      </c>
    </row>
    <row r="65" spans="7:8" ht="21" hidden="1" customHeight="1" x14ac:dyDescent="0.2">
      <c r="G65" s="361" t="s">
        <v>133</v>
      </c>
      <c r="H65" s="387">
        <v>44742</v>
      </c>
    </row>
    <row r="66" spans="7:8" ht="21" hidden="1" customHeight="1" x14ac:dyDescent="0.2">
      <c r="G66" s="361" t="s">
        <v>131</v>
      </c>
      <c r="H66" s="387">
        <v>44773</v>
      </c>
    </row>
    <row r="67" spans="7:8" ht="21" hidden="1" customHeight="1" x14ac:dyDescent="0.2">
      <c r="G67" s="361" t="s">
        <v>130</v>
      </c>
      <c r="H67" s="387">
        <v>44804</v>
      </c>
    </row>
    <row r="68" spans="7:8" ht="21" hidden="1" customHeight="1" x14ac:dyDescent="0.2">
      <c r="H68" s="387">
        <v>44834</v>
      </c>
    </row>
    <row r="69" spans="7:8" ht="21" hidden="1" customHeight="1" x14ac:dyDescent="0.2">
      <c r="H69" s="387">
        <v>44865</v>
      </c>
    </row>
    <row r="70" spans="7:8" ht="21" hidden="1" customHeight="1" x14ac:dyDescent="0.2">
      <c r="H70" s="387">
        <v>44895</v>
      </c>
    </row>
    <row r="71" spans="7:8" ht="21" hidden="1" customHeight="1" x14ac:dyDescent="0.2">
      <c r="H71" s="387">
        <v>44926</v>
      </c>
    </row>
    <row r="72" spans="7:8" ht="21" hidden="1" customHeight="1" x14ac:dyDescent="0.2">
      <c r="H72" s="362">
        <v>44957</v>
      </c>
    </row>
    <row r="73" spans="7:8" ht="21" hidden="1" customHeight="1" x14ac:dyDescent="0.2">
      <c r="H73" s="362">
        <v>44985</v>
      </c>
    </row>
    <row r="74" spans="7:8" ht="21" hidden="1" customHeight="1" x14ac:dyDescent="0.2">
      <c r="H74" s="362">
        <v>45016</v>
      </c>
    </row>
    <row r="75" spans="7:8" ht="21" hidden="1" customHeight="1" x14ac:dyDescent="0.2">
      <c r="H75" s="362">
        <v>45046</v>
      </c>
    </row>
    <row r="76" spans="7:8" ht="21" hidden="1" customHeight="1" x14ac:dyDescent="0.2">
      <c r="H76" s="362">
        <v>45077</v>
      </c>
    </row>
    <row r="77" spans="7:8" ht="21" hidden="1" customHeight="1" x14ac:dyDescent="0.2">
      <c r="H77" s="362">
        <v>45107</v>
      </c>
    </row>
    <row r="78" spans="7:8" ht="21" hidden="1" customHeight="1" x14ac:dyDescent="0.2">
      <c r="H78" s="362">
        <v>45138</v>
      </c>
    </row>
    <row r="79" spans="7:8" ht="21" hidden="1" customHeight="1" x14ac:dyDescent="0.2">
      <c r="H79" s="362">
        <v>45169</v>
      </c>
    </row>
    <row r="80" spans="7:8" ht="21" hidden="1" customHeight="1" x14ac:dyDescent="0.2">
      <c r="H80" s="362">
        <v>45199</v>
      </c>
    </row>
    <row r="81" spans="8:8" ht="21" hidden="1" customHeight="1" x14ac:dyDescent="0.2">
      <c r="H81" s="362">
        <v>45230</v>
      </c>
    </row>
    <row r="82" spans="8:8" ht="21" hidden="1" customHeight="1" x14ac:dyDescent="0.2">
      <c r="H82" s="362">
        <v>45260</v>
      </c>
    </row>
    <row r="83" spans="8:8" ht="21" hidden="1" customHeight="1" x14ac:dyDescent="0.2">
      <c r="H83" s="362">
        <v>45291</v>
      </c>
    </row>
    <row r="84" spans="8:8" ht="21" hidden="1" customHeight="1" x14ac:dyDescent="0.2">
      <c r="H84" s="387">
        <v>45322</v>
      </c>
    </row>
    <row r="85" spans="8:8" ht="21" hidden="1" customHeight="1" x14ac:dyDescent="0.2">
      <c r="H85" s="387">
        <v>45351</v>
      </c>
    </row>
    <row r="86" spans="8:8" ht="21" hidden="1" customHeight="1" x14ac:dyDescent="0.2">
      <c r="H86" s="387">
        <v>45382</v>
      </c>
    </row>
    <row r="87" spans="8:8" ht="21" hidden="1" customHeight="1" x14ac:dyDescent="0.2">
      <c r="H87" s="387">
        <v>45412</v>
      </c>
    </row>
    <row r="88" spans="8:8" ht="21" hidden="1" customHeight="1" x14ac:dyDescent="0.2">
      <c r="H88" s="387">
        <v>45443</v>
      </c>
    </row>
    <row r="89" spans="8:8" ht="21" hidden="1" customHeight="1" x14ac:dyDescent="0.2">
      <c r="H89" s="387">
        <v>45473</v>
      </c>
    </row>
    <row r="90" spans="8:8" ht="21" hidden="1" customHeight="1" x14ac:dyDescent="0.2">
      <c r="H90" s="387">
        <v>45504</v>
      </c>
    </row>
    <row r="91" spans="8:8" ht="21" hidden="1" customHeight="1" x14ac:dyDescent="0.2">
      <c r="H91" s="387">
        <v>45535</v>
      </c>
    </row>
    <row r="92" spans="8:8" ht="21" hidden="1" customHeight="1" x14ac:dyDescent="0.2">
      <c r="H92" s="387">
        <v>45565</v>
      </c>
    </row>
    <row r="93" spans="8:8" ht="21" hidden="1" customHeight="1" x14ac:dyDescent="0.2">
      <c r="H93" s="387">
        <v>45596</v>
      </c>
    </row>
    <row r="94" spans="8:8" ht="21" hidden="1" customHeight="1" x14ac:dyDescent="0.2">
      <c r="H94" s="387">
        <v>45626</v>
      </c>
    </row>
    <row r="95" spans="8:8" ht="21" hidden="1" customHeight="1" x14ac:dyDescent="0.2">
      <c r="H95" s="387">
        <v>45657</v>
      </c>
    </row>
    <row r="96" spans="8:8" ht="21" hidden="1" customHeight="1" x14ac:dyDescent="0.2">
      <c r="H96" s="362">
        <v>45688</v>
      </c>
    </row>
    <row r="97" spans="8:8" ht="21" hidden="1" customHeight="1" x14ac:dyDescent="0.2">
      <c r="H97" s="362">
        <v>45716</v>
      </c>
    </row>
    <row r="98" spans="8:8" ht="21" hidden="1" customHeight="1" x14ac:dyDescent="0.2">
      <c r="H98" s="362">
        <v>45747</v>
      </c>
    </row>
    <row r="99" spans="8:8" ht="21" hidden="1" customHeight="1" x14ac:dyDescent="0.2">
      <c r="H99" s="362">
        <v>45777</v>
      </c>
    </row>
    <row r="100" spans="8:8" ht="21" hidden="1" customHeight="1" x14ac:dyDescent="0.2">
      <c r="H100" s="362">
        <v>45808</v>
      </c>
    </row>
    <row r="101" spans="8:8" ht="21" hidden="1" customHeight="1" x14ac:dyDescent="0.2">
      <c r="H101" s="362">
        <v>45838</v>
      </c>
    </row>
    <row r="102" spans="8:8" ht="21" hidden="1" customHeight="1" x14ac:dyDescent="0.2">
      <c r="H102" s="362">
        <v>45869</v>
      </c>
    </row>
    <row r="103" spans="8:8" ht="21" hidden="1" customHeight="1" x14ac:dyDescent="0.2">
      <c r="H103" s="362">
        <v>45900</v>
      </c>
    </row>
    <row r="104" spans="8:8" ht="21" hidden="1" customHeight="1" x14ac:dyDescent="0.2">
      <c r="H104" s="362">
        <v>45930</v>
      </c>
    </row>
    <row r="105" spans="8:8" ht="21" hidden="1" customHeight="1" x14ac:dyDescent="0.2">
      <c r="H105" s="362">
        <v>45961</v>
      </c>
    </row>
    <row r="106" spans="8:8" ht="21" hidden="1" customHeight="1" x14ac:dyDescent="0.2">
      <c r="H106" s="362">
        <v>45991</v>
      </c>
    </row>
    <row r="107" spans="8:8" ht="21" hidden="1" customHeight="1" x14ac:dyDescent="0.2">
      <c r="H107" s="362">
        <v>46022</v>
      </c>
    </row>
    <row r="108" spans="8:8" ht="21" hidden="1" customHeight="1" x14ac:dyDescent="0.2">
      <c r="H108" s="387">
        <v>46053</v>
      </c>
    </row>
    <row r="109" spans="8:8" ht="21" hidden="1" customHeight="1" x14ac:dyDescent="0.2">
      <c r="H109" s="387">
        <v>46081</v>
      </c>
    </row>
    <row r="110" spans="8:8" ht="21" hidden="1" customHeight="1" x14ac:dyDescent="0.2">
      <c r="H110" s="387">
        <v>46112</v>
      </c>
    </row>
    <row r="111" spans="8:8" ht="21" hidden="1" customHeight="1" x14ac:dyDescent="0.2">
      <c r="H111" s="387">
        <v>46142</v>
      </c>
    </row>
    <row r="112" spans="8:8" ht="21" hidden="1" customHeight="1" x14ac:dyDescent="0.2">
      <c r="H112" s="387">
        <v>46173</v>
      </c>
    </row>
    <row r="113" spans="8:8" ht="21" hidden="1" customHeight="1" x14ac:dyDescent="0.2">
      <c r="H113" s="387">
        <v>46203</v>
      </c>
    </row>
    <row r="114" spans="8:8" ht="21" hidden="1" customHeight="1" x14ac:dyDescent="0.2">
      <c r="H114" s="387">
        <v>46234</v>
      </c>
    </row>
    <row r="115" spans="8:8" ht="21" hidden="1" customHeight="1" x14ac:dyDescent="0.2">
      <c r="H115" s="387">
        <v>46265</v>
      </c>
    </row>
    <row r="116" spans="8:8" ht="21" hidden="1" customHeight="1" x14ac:dyDescent="0.2">
      <c r="H116" s="387">
        <v>46295</v>
      </c>
    </row>
    <row r="117" spans="8:8" ht="21" hidden="1" customHeight="1" x14ac:dyDescent="0.2">
      <c r="H117" s="387">
        <v>46326</v>
      </c>
    </row>
    <row r="118" spans="8:8" ht="21" hidden="1" customHeight="1" x14ac:dyDescent="0.2">
      <c r="H118" s="387">
        <v>46356</v>
      </c>
    </row>
    <row r="119" spans="8:8" ht="21" hidden="1" customHeight="1" x14ac:dyDescent="0.2">
      <c r="H119" s="387">
        <v>46387</v>
      </c>
    </row>
    <row r="120" spans="8:8" ht="21" hidden="1" customHeight="1" x14ac:dyDescent="0.2">
      <c r="H120" s="362">
        <v>46418</v>
      </c>
    </row>
    <row r="121" spans="8:8" ht="21" hidden="1" customHeight="1" x14ac:dyDescent="0.2">
      <c r="H121" s="362">
        <v>46446</v>
      </c>
    </row>
    <row r="122" spans="8:8" ht="21" hidden="1" customHeight="1" x14ac:dyDescent="0.2">
      <c r="H122" s="362">
        <v>46477</v>
      </c>
    </row>
    <row r="123" spans="8:8" ht="21" hidden="1" customHeight="1" x14ac:dyDescent="0.2">
      <c r="H123" s="362">
        <v>46507</v>
      </c>
    </row>
    <row r="124" spans="8:8" ht="21" hidden="1" customHeight="1" x14ac:dyDescent="0.2">
      <c r="H124" s="362">
        <v>46538</v>
      </c>
    </row>
    <row r="125" spans="8:8" ht="21" hidden="1" customHeight="1" x14ac:dyDescent="0.2">
      <c r="H125" s="362">
        <v>46568</v>
      </c>
    </row>
    <row r="126" spans="8:8" ht="21" hidden="1" customHeight="1" x14ac:dyDescent="0.2">
      <c r="H126" s="362">
        <v>46599</v>
      </c>
    </row>
    <row r="127" spans="8:8" ht="21" hidden="1" customHeight="1" x14ac:dyDescent="0.2">
      <c r="H127" s="362">
        <v>46630</v>
      </c>
    </row>
    <row r="128" spans="8:8" ht="21" hidden="1" customHeight="1" x14ac:dyDescent="0.2">
      <c r="H128" s="362">
        <v>46660</v>
      </c>
    </row>
    <row r="129" spans="8:8" ht="21" hidden="1" customHeight="1" x14ac:dyDescent="0.2">
      <c r="H129" s="362">
        <v>46691</v>
      </c>
    </row>
    <row r="130" spans="8:8" ht="21" hidden="1" customHeight="1" x14ac:dyDescent="0.2">
      <c r="H130" s="362">
        <v>46721</v>
      </c>
    </row>
    <row r="131" spans="8:8" ht="21" hidden="1" customHeight="1" x14ac:dyDescent="0.2">
      <c r="H131" s="362">
        <v>46752</v>
      </c>
    </row>
    <row r="132" spans="8:8" ht="21" hidden="1" customHeight="1" x14ac:dyDescent="0.2">
      <c r="H132" s="387">
        <v>46783</v>
      </c>
    </row>
    <row r="133" spans="8:8" ht="21" hidden="1" customHeight="1" x14ac:dyDescent="0.2">
      <c r="H133" s="387">
        <v>46812</v>
      </c>
    </row>
    <row r="134" spans="8:8" ht="21" hidden="1" customHeight="1" x14ac:dyDescent="0.2">
      <c r="H134" s="387">
        <v>46843</v>
      </c>
    </row>
    <row r="135" spans="8:8" ht="21" hidden="1" customHeight="1" x14ac:dyDescent="0.2">
      <c r="H135" s="387">
        <v>46873</v>
      </c>
    </row>
    <row r="136" spans="8:8" ht="21" hidden="1" customHeight="1" x14ac:dyDescent="0.2">
      <c r="H136" s="387">
        <v>46904</v>
      </c>
    </row>
    <row r="137" spans="8:8" ht="21" hidden="1" customHeight="1" x14ac:dyDescent="0.2">
      <c r="H137" s="387">
        <v>46934</v>
      </c>
    </row>
    <row r="138" spans="8:8" ht="21" hidden="1" customHeight="1" x14ac:dyDescent="0.2">
      <c r="H138" s="387">
        <v>46965</v>
      </c>
    </row>
    <row r="139" spans="8:8" ht="21" hidden="1" customHeight="1" x14ac:dyDescent="0.2">
      <c r="H139" s="387">
        <v>46996</v>
      </c>
    </row>
    <row r="140" spans="8:8" ht="21" hidden="1" customHeight="1" x14ac:dyDescent="0.2">
      <c r="H140" s="387">
        <v>47026</v>
      </c>
    </row>
    <row r="141" spans="8:8" ht="21" hidden="1" customHeight="1" x14ac:dyDescent="0.2">
      <c r="H141" s="387">
        <v>47057</v>
      </c>
    </row>
    <row r="142" spans="8:8" ht="21" hidden="1" customHeight="1" x14ac:dyDescent="0.2">
      <c r="H142" s="387">
        <v>47087</v>
      </c>
    </row>
    <row r="143" spans="8:8" ht="21" hidden="1" customHeight="1" x14ac:dyDescent="0.2">
      <c r="H143" s="387">
        <v>47118</v>
      </c>
    </row>
    <row r="144" spans="8:8" ht="21" hidden="1" customHeight="1" x14ac:dyDescent="0.2">
      <c r="H144" s="362">
        <v>47149</v>
      </c>
    </row>
    <row r="145" spans="8:8" ht="21" hidden="1" customHeight="1" x14ac:dyDescent="0.2">
      <c r="H145" s="362">
        <v>47177</v>
      </c>
    </row>
    <row r="146" spans="8:8" ht="21" hidden="1" customHeight="1" x14ac:dyDescent="0.2">
      <c r="H146" s="362">
        <v>47208</v>
      </c>
    </row>
    <row r="147" spans="8:8" ht="21" hidden="1" customHeight="1" x14ac:dyDescent="0.2">
      <c r="H147" s="362">
        <v>47238</v>
      </c>
    </row>
    <row r="148" spans="8:8" ht="21" hidden="1" customHeight="1" x14ac:dyDescent="0.2">
      <c r="H148" s="362">
        <v>47269</v>
      </c>
    </row>
    <row r="149" spans="8:8" ht="21" hidden="1" customHeight="1" x14ac:dyDescent="0.2">
      <c r="H149" s="362">
        <v>47299</v>
      </c>
    </row>
    <row r="150" spans="8:8" ht="21" hidden="1" customHeight="1" x14ac:dyDescent="0.2">
      <c r="H150" s="362">
        <v>47330</v>
      </c>
    </row>
    <row r="151" spans="8:8" ht="21" hidden="1" customHeight="1" x14ac:dyDescent="0.2">
      <c r="H151" s="362">
        <v>47361</v>
      </c>
    </row>
    <row r="152" spans="8:8" ht="21" hidden="1" customHeight="1" x14ac:dyDescent="0.2">
      <c r="H152" s="362">
        <v>47391</v>
      </c>
    </row>
    <row r="153" spans="8:8" ht="21" hidden="1" customHeight="1" x14ac:dyDescent="0.2">
      <c r="H153" s="362">
        <v>47422</v>
      </c>
    </row>
    <row r="154" spans="8:8" ht="21" hidden="1" customHeight="1" x14ac:dyDescent="0.2">
      <c r="H154" s="362">
        <v>47452</v>
      </c>
    </row>
    <row r="155" spans="8:8" ht="21" hidden="1" customHeight="1" x14ac:dyDescent="0.2">
      <c r="H155" s="362">
        <v>47483</v>
      </c>
    </row>
    <row r="156" spans="8:8" ht="21" hidden="1" customHeight="1" x14ac:dyDescent="0.2">
      <c r="H156" s="387">
        <v>47514</v>
      </c>
    </row>
    <row r="157" spans="8:8" ht="21" hidden="1" customHeight="1" x14ac:dyDescent="0.2">
      <c r="H157" s="387">
        <v>47542</v>
      </c>
    </row>
    <row r="158" spans="8:8" ht="21" hidden="1" customHeight="1" x14ac:dyDescent="0.2">
      <c r="H158" s="387">
        <v>47573</v>
      </c>
    </row>
    <row r="159" spans="8:8" ht="21" hidden="1" customHeight="1" x14ac:dyDescent="0.2">
      <c r="H159" s="387">
        <v>47603</v>
      </c>
    </row>
    <row r="160" spans="8:8" ht="21" hidden="1" customHeight="1" x14ac:dyDescent="0.2">
      <c r="H160" s="387">
        <v>47634</v>
      </c>
    </row>
    <row r="161" spans="8:8" ht="21" hidden="1" customHeight="1" x14ac:dyDescent="0.2">
      <c r="H161" s="387">
        <v>47664</v>
      </c>
    </row>
    <row r="162" spans="8:8" ht="21" hidden="1" customHeight="1" x14ac:dyDescent="0.2">
      <c r="H162" s="387">
        <v>47695</v>
      </c>
    </row>
    <row r="163" spans="8:8" ht="21" hidden="1" customHeight="1" x14ac:dyDescent="0.2">
      <c r="H163" s="387">
        <v>47726</v>
      </c>
    </row>
    <row r="164" spans="8:8" ht="21" hidden="1" customHeight="1" x14ac:dyDescent="0.2">
      <c r="H164" s="387">
        <v>47756</v>
      </c>
    </row>
    <row r="165" spans="8:8" ht="21" hidden="1" customHeight="1" x14ac:dyDescent="0.2">
      <c r="H165" s="387">
        <v>47787</v>
      </c>
    </row>
    <row r="166" spans="8:8" ht="21" hidden="1" customHeight="1" x14ac:dyDescent="0.2">
      <c r="H166" s="387">
        <v>47817</v>
      </c>
    </row>
    <row r="167" spans="8:8" ht="21" hidden="1" customHeight="1" x14ac:dyDescent="0.2">
      <c r="H167" s="387">
        <v>47848</v>
      </c>
    </row>
  </sheetData>
  <sheetProtection password="C414" sheet="1" objects="1" scenarios="1"/>
  <mergeCells count="10">
    <mergeCell ref="D13:E13"/>
    <mergeCell ref="B20:E21"/>
    <mergeCell ref="C22:E22"/>
    <mergeCell ref="C23:E23"/>
    <mergeCell ref="A3:E3"/>
    <mergeCell ref="D6:E6"/>
    <mergeCell ref="D7:E7"/>
    <mergeCell ref="D9:E9"/>
    <mergeCell ref="D11:E11"/>
    <mergeCell ref="D12:E12"/>
  </mergeCells>
  <conditionalFormatting sqref="E16">
    <cfRule type="cellIs" dxfId="70" priority="1" stopIfTrue="1" operator="lessThan">
      <formula>0</formula>
    </cfRule>
  </conditionalFormatting>
  <dataValidations count="7">
    <dataValidation type="list" errorStyle="information" allowBlank="1" showInputMessage="1" showErrorMessage="1" error="Please select a reporting date from the list" prompt="Please select a reporting date from the list" sqref="JB65527:JD65527 SX65527:SZ65527 ACT65527:ACV65527 AMP65527:AMR65527 AWL65527:AWN65527 BGH65527:BGJ65527 BQD65527:BQF65527 BZZ65527:CAB65527 CJV65527:CJX65527 CTR65527:CTT65527 DDN65527:DDP65527 DNJ65527:DNL65527 DXF65527:DXH65527 EHB65527:EHD65527 EQX65527:EQZ65527 FAT65527:FAV65527 FKP65527:FKR65527 FUL65527:FUN65527 GEH65527:GEJ65527 GOD65527:GOF65527 GXZ65527:GYB65527 HHV65527:HHX65527 HRR65527:HRT65527 IBN65527:IBP65527 ILJ65527:ILL65527 IVF65527:IVH65527 JFB65527:JFD65527 JOX65527:JOZ65527 JYT65527:JYV65527 KIP65527:KIR65527 KSL65527:KSN65527 LCH65527:LCJ65527 LMD65527:LMF65527 LVZ65527:LWB65527 MFV65527:MFX65527 MPR65527:MPT65527 MZN65527:MZP65527 NJJ65527:NJL65527 NTF65527:NTH65527 ODB65527:ODD65527 OMX65527:OMZ65527 OWT65527:OWV65527 PGP65527:PGR65527 PQL65527:PQN65527 QAH65527:QAJ65527 QKD65527:QKF65527 QTZ65527:QUB65527 RDV65527:RDX65527 RNR65527:RNT65527 RXN65527:RXP65527 SHJ65527:SHL65527 SRF65527:SRH65527 TBB65527:TBD65527 TKX65527:TKZ65527 TUT65527:TUV65527 UEP65527:UER65527 UOL65527:UON65527 UYH65527:UYJ65527 VID65527:VIF65527 VRZ65527:VSB65527 WBV65527:WBX65527 WLR65527:WLT65527 WVN65527:WVP65527 JB131063:JD131063 SX131063:SZ131063 ACT131063:ACV131063 AMP131063:AMR131063 AWL131063:AWN131063 BGH131063:BGJ131063 BQD131063:BQF131063 BZZ131063:CAB131063 CJV131063:CJX131063 CTR131063:CTT131063 DDN131063:DDP131063 DNJ131063:DNL131063 DXF131063:DXH131063 EHB131063:EHD131063 EQX131063:EQZ131063 FAT131063:FAV131063 FKP131063:FKR131063 FUL131063:FUN131063 GEH131063:GEJ131063 GOD131063:GOF131063 GXZ131063:GYB131063 HHV131063:HHX131063 HRR131063:HRT131063 IBN131063:IBP131063 ILJ131063:ILL131063 IVF131063:IVH131063 JFB131063:JFD131063 JOX131063:JOZ131063 JYT131063:JYV131063 KIP131063:KIR131063 KSL131063:KSN131063 LCH131063:LCJ131063 LMD131063:LMF131063 LVZ131063:LWB131063 MFV131063:MFX131063 MPR131063:MPT131063 MZN131063:MZP131063 NJJ131063:NJL131063 NTF131063:NTH131063 ODB131063:ODD131063 OMX131063:OMZ131063 OWT131063:OWV131063 PGP131063:PGR131063 PQL131063:PQN131063 QAH131063:QAJ131063 QKD131063:QKF131063 QTZ131063:QUB131063 RDV131063:RDX131063 RNR131063:RNT131063 RXN131063:RXP131063 SHJ131063:SHL131063 SRF131063:SRH131063 TBB131063:TBD131063 TKX131063:TKZ131063 TUT131063:TUV131063 UEP131063:UER131063 UOL131063:UON131063 UYH131063:UYJ131063 VID131063:VIF131063 VRZ131063:VSB131063 WBV131063:WBX131063 WLR131063:WLT131063 WVN131063:WVP131063 JB196599:JD196599 SX196599:SZ196599 ACT196599:ACV196599 AMP196599:AMR196599 AWL196599:AWN196599 BGH196599:BGJ196599 BQD196599:BQF196599 BZZ196599:CAB196599 CJV196599:CJX196599 CTR196599:CTT196599 DDN196599:DDP196599 DNJ196599:DNL196599 DXF196599:DXH196599 EHB196599:EHD196599 EQX196599:EQZ196599 FAT196599:FAV196599 FKP196599:FKR196599 FUL196599:FUN196599 GEH196599:GEJ196599 GOD196599:GOF196599 GXZ196599:GYB196599 HHV196599:HHX196599 HRR196599:HRT196599 IBN196599:IBP196599 ILJ196599:ILL196599 IVF196599:IVH196599 JFB196599:JFD196599 JOX196599:JOZ196599 JYT196599:JYV196599 KIP196599:KIR196599 KSL196599:KSN196599 LCH196599:LCJ196599 LMD196599:LMF196599 LVZ196599:LWB196599 MFV196599:MFX196599 MPR196599:MPT196599 MZN196599:MZP196599 NJJ196599:NJL196599 NTF196599:NTH196599 ODB196599:ODD196599 OMX196599:OMZ196599 OWT196599:OWV196599 PGP196599:PGR196599 PQL196599:PQN196599 QAH196599:QAJ196599 QKD196599:QKF196599 QTZ196599:QUB196599 RDV196599:RDX196599 RNR196599:RNT196599 RXN196599:RXP196599 SHJ196599:SHL196599 SRF196599:SRH196599 TBB196599:TBD196599 TKX196599:TKZ196599 TUT196599:TUV196599 UEP196599:UER196599 UOL196599:UON196599 UYH196599:UYJ196599 VID196599:VIF196599 VRZ196599:VSB196599 WBV196599:WBX196599 WLR196599:WLT196599 WVN196599:WVP196599 JB262135:JD262135 SX262135:SZ262135 ACT262135:ACV262135 AMP262135:AMR262135 AWL262135:AWN262135 BGH262135:BGJ262135 BQD262135:BQF262135 BZZ262135:CAB262135 CJV262135:CJX262135 CTR262135:CTT262135 DDN262135:DDP262135 DNJ262135:DNL262135 DXF262135:DXH262135 EHB262135:EHD262135 EQX262135:EQZ262135 FAT262135:FAV262135 FKP262135:FKR262135 FUL262135:FUN262135 GEH262135:GEJ262135 GOD262135:GOF262135 GXZ262135:GYB262135 HHV262135:HHX262135 HRR262135:HRT262135 IBN262135:IBP262135 ILJ262135:ILL262135 IVF262135:IVH262135 JFB262135:JFD262135 JOX262135:JOZ262135 JYT262135:JYV262135 KIP262135:KIR262135 KSL262135:KSN262135 LCH262135:LCJ262135 LMD262135:LMF262135 LVZ262135:LWB262135 MFV262135:MFX262135 MPR262135:MPT262135 MZN262135:MZP262135 NJJ262135:NJL262135 NTF262135:NTH262135 ODB262135:ODD262135 OMX262135:OMZ262135 OWT262135:OWV262135 PGP262135:PGR262135 PQL262135:PQN262135 QAH262135:QAJ262135 QKD262135:QKF262135 QTZ262135:QUB262135 RDV262135:RDX262135 RNR262135:RNT262135 RXN262135:RXP262135 SHJ262135:SHL262135 SRF262135:SRH262135 TBB262135:TBD262135 TKX262135:TKZ262135 TUT262135:TUV262135 UEP262135:UER262135 UOL262135:UON262135 UYH262135:UYJ262135 VID262135:VIF262135 VRZ262135:VSB262135 WBV262135:WBX262135 WLR262135:WLT262135 WVN262135:WVP262135 JB327671:JD327671 SX327671:SZ327671 ACT327671:ACV327671 AMP327671:AMR327671 AWL327671:AWN327671 BGH327671:BGJ327671 BQD327671:BQF327671 BZZ327671:CAB327671 CJV327671:CJX327671 CTR327671:CTT327671 DDN327671:DDP327671 DNJ327671:DNL327671 DXF327671:DXH327671 EHB327671:EHD327671 EQX327671:EQZ327671 FAT327671:FAV327671 FKP327671:FKR327671 FUL327671:FUN327671 GEH327671:GEJ327671 GOD327671:GOF327671 GXZ327671:GYB327671 HHV327671:HHX327671 HRR327671:HRT327671 IBN327671:IBP327671 ILJ327671:ILL327671 IVF327671:IVH327671 JFB327671:JFD327671 JOX327671:JOZ327671 JYT327671:JYV327671 KIP327671:KIR327671 KSL327671:KSN327671 LCH327671:LCJ327671 LMD327671:LMF327671 LVZ327671:LWB327671 MFV327671:MFX327671 MPR327671:MPT327671 MZN327671:MZP327671 NJJ327671:NJL327671 NTF327671:NTH327671 ODB327671:ODD327671 OMX327671:OMZ327671 OWT327671:OWV327671 PGP327671:PGR327671 PQL327671:PQN327671 QAH327671:QAJ327671 QKD327671:QKF327671 QTZ327671:QUB327671 RDV327671:RDX327671 RNR327671:RNT327671 RXN327671:RXP327671 SHJ327671:SHL327671 SRF327671:SRH327671 TBB327671:TBD327671 TKX327671:TKZ327671 TUT327671:TUV327671 UEP327671:UER327671 UOL327671:UON327671 UYH327671:UYJ327671 VID327671:VIF327671 VRZ327671:VSB327671 WBV327671:WBX327671 WLR327671:WLT327671 WVN327671:WVP327671 JB393207:JD393207 SX393207:SZ393207 ACT393207:ACV393207 AMP393207:AMR393207 AWL393207:AWN393207 BGH393207:BGJ393207 BQD393207:BQF393207 BZZ393207:CAB393207 CJV393207:CJX393207 CTR393207:CTT393207 DDN393207:DDP393207 DNJ393207:DNL393207 DXF393207:DXH393207 EHB393207:EHD393207 EQX393207:EQZ393207 FAT393207:FAV393207 FKP393207:FKR393207 FUL393207:FUN393207 GEH393207:GEJ393207 GOD393207:GOF393207 GXZ393207:GYB393207 HHV393207:HHX393207 HRR393207:HRT393207 IBN393207:IBP393207 ILJ393207:ILL393207 IVF393207:IVH393207 JFB393207:JFD393207 JOX393207:JOZ393207 JYT393207:JYV393207 KIP393207:KIR393207 KSL393207:KSN393207 LCH393207:LCJ393207 LMD393207:LMF393207 LVZ393207:LWB393207 MFV393207:MFX393207 MPR393207:MPT393207 MZN393207:MZP393207 NJJ393207:NJL393207 NTF393207:NTH393207 ODB393207:ODD393207 OMX393207:OMZ393207 OWT393207:OWV393207 PGP393207:PGR393207 PQL393207:PQN393207 QAH393207:QAJ393207 QKD393207:QKF393207 QTZ393207:QUB393207 RDV393207:RDX393207 RNR393207:RNT393207 RXN393207:RXP393207 SHJ393207:SHL393207 SRF393207:SRH393207 TBB393207:TBD393207 TKX393207:TKZ393207 TUT393207:TUV393207 UEP393207:UER393207 UOL393207:UON393207 UYH393207:UYJ393207 VID393207:VIF393207 VRZ393207:VSB393207 WBV393207:WBX393207 WLR393207:WLT393207 WVN393207:WVP393207 JB458743:JD458743 SX458743:SZ458743 ACT458743:ACV458743 AMP458743:AMR458743 AWL458743:AWN458743 BGH458743:BGJ458743 BQD458743:BQF458743 BZZ458743:CAB458743 CJV458743:CJX458743 CTR458743:CTT458743 DDN458743:DDP458743 DNJ458743:DNL458743 DXF458743:DXH458743 EHB458743:EHD458743 EQX458743:EQZ458743 FAT458743:FAV458743 FKP458743:FKR458743 FUL458743:FUN458743 GEH458743:GEJ458743 GOD458743:GOF458743 GXZ458743:GYB458743 HHV458743:HHX458743 HRR458743:HRT458743 IBN458743:IBP458743 ILJ458743:ILL458743 IVF458743:IVH458743 JFB458743:JFD458743 JOX458743:JOZ458743 JYT458743:JYV458743 KIP458743:KIR458743 KSL458743:KSN458743 LCH458743:LCJ458743 LMD458743:LMF458743 LVZ458743:LWB458743 MFV458743:MFX458743 MPR458743:MPT458743 MZN458743:MZP458743 NJJ458743:NJL458743 NTF458743:NTH458743 ODB458743:ODD458743 OMX458743:OMZ458743 OWT458743:OWV458743 PGP458743:PGR458743 PQL458743:PQN458743 QAH458743:QAJ458743 QKD458743:QKF458743 QTZ458743:QUB458743 RDV458743:RDX458743 RNR458743:RNT458743 RXN458743:RXP458743 SHJ458743:SHL458743 SRF458743:SRH458743 TBB458743:TBD458743 TKX458743:TKZ458743 TUT458743:TUV458743 UEP458743:UER458743 UOL458743:UON458743 UYH458743:UYJ458743 VID458743:VIF458743 VRZ458743:VSB458743 WBV458743:WBX458743 WLR458743:WLT458743 WVN458743:WVP458743 JB524279:JD524279 SX524279:SZ524279 ACT524279:ACV524279 AMP524279:AMR524279 AWL524279:AWN524279 BGH524279:BGJ524279 BQD524279:BQF524279 BZZ524279:CAB524279 CJV524279:CJX524279 CTR524279:CTT524279 DDN524279:DDP524279 DNJ524279:DNL524279 DXF524279:DXH524279 EHB524279:EHD524279 EQX524279:EQZ524279 FAT524279:FAV524279 FKP524279:FKR524279 FUL524279:FUN524279 GEH524279:GEJ524279 GOD524279:GOF524279 GXZ524279:GYB524279 HHV524279:HHX524279 HRR524279:HRT524279 IBN524279:IBP524279 ILJ524279:ILL524279 IVF524279:IVH524279 JFB524279:JFD524279 JOX524279:JOZ524279 JYT524279:JYV524279 KIP524279:KIR524279 KSL524279:KSN524279 LCH524279:LCJ524279 LMD524279:LMF524279 LVZ524279:LWB524279 MFV524279:MFX524279 MPR524279:MPT524279 MZN524279:MZP524279 NJJ524279:NJL524279 NTF524279:NTH524279 ODB524279:ODD524279 OMX524279:OMZ524279 OWT524279:OWV524279 PGP524279:PGR524279 PQL524279:PQN524279 QAH524279:QAJ524279 QKD524279:QKF524279 QTZ524279:QUB524279 RDV524279:RDX524279 RNR524279:RNT524279 RXN524279:RXP524279 SHJ524279:SHL524279 SRF524279:SRH524279 TBB524279:TBD524279 TKX524279:TKZ524279 TUT524279:TUV524279 UEP524279:UER524279 UOL524279:UON524279 UYH524279:UYJ524279 VID524279:VIF524279 VRZ524279:VSB524279 WBV524279:WBX524279 WLR524279:WLT524279 WVN524279:WVP524279 JB589815:JD589815 SX589815:SZ589815 ACT589815:ACV589815 AMP589815:AMR589815 AWL589815:AWN589815 BGH589815:BGJ589815 BQD589815:BQF589815 BZZ589815:CAB589815 CJV589815:CJX589815 CTR589815:CTT589815 DDN589815:DDP589815 DNJ589815:DNL589815 DXF589815:DXH589815 EHB589815:EHD589815 EQX589815:EQZ589815 FAT589815:FAV589815 FKP589815:FKR589815 FUL589815:FUN589815 GEH589815:GEJ589815 GOD589815:GOF589815 GXZ589815:GYB589815 HHV589815:HHX589815 HRR589815:HRT589815 IBN589815:IBP589815 ILJ589815:ILL589815 IVF589815:IVH589815 JFB589815:JFD589815 JOX589815:JOZ589815 JYT589815:JYV589815 KIP589815:KIR589815 KSL589815:KSN589815 LCH589815:LCJ589815 LMD589815:LMF589815 LVZ589815:LWB589815 MFV589815:MFX589815 MPR589815:MPT589815 MZN589815:MZP589815 NJJ589815:NJL589815 NTF589815:NTH589815 ODB589815:ODD589815 OMX589815:OMZ589815 OWT589815:OWV589815 PGP589815:PGR589815 PQL589815:PQN589815 QAH589815:QAJ589815 QKD589815:QKF589815 QTZ589815:QUB589815 RDV589815:RDX589815 RNR589815:RNT589815 RXN589815:RXP589815 SHJ589815:SHL589815 SRF589815:SRH589815 TBB589815:TBD589815 TKX589815:TKZ589815 TUT589815:TUV589815 UEP589815:UER589815 UOL589815:UON589815 UYH589815:UYJ589815 VID589815:VIF589815 VRZ589815:VSB589815 WBV589815:WBX589815 WLR589815:WLT589815 WVN589815:WVP589815 JB655351:JD655351 SX655351:SZ655351 ACT655351:ACV655351 AMP655351:AMR655351 AWL655351:AWN655351 BGH655351:BGJ655351 BQD655351:BQF655351 BZZ655351:CAB655351 CJV655351:CJX655351 CTR655351:CTT655351 DDN655351:DDP655351 DNJ655351:DNL655351 DXF655351:DXH655351 EHB655351:EHD655351 EQX655351:EQZ655351 FAT655351:FAV655351 FKP655351:FKR655351 FUL655351:FUN655351 GEH655351:GEJ655351 GOD655351:GOF655351 GXZ655351:GYB655351 HHV655351:HHX655351 HRR655351:HRT655351 IBN655351:IBP655351 ILJ655351:ILL655351 IVF655351:IVH655351 JFB655351:JFD655351 JOX655351:JOZ655351 JYT655351:JYV655351 KIP655351:KIR655351 KSL655351:KSN655351 LCH655351:LCJ655351 LMD655351:LMF655351 LVZ655351:LWB655351 MFV655351:MFX655351 MPR655351:MPT655351 MZN655351:MZP655351 NJJ655351:NJL655351 NTF655351:NTH655351 ODB655351:ODD655351 OMX655351:OMZ655351 OWT655351:OWV655351 PGP655351:PGR655351 PQL655351:PQN655351 QAH655351:QAJ655351 QKD655351:QKF655351 QTZ655351:QUB655351 RDV655351:RDX655351 RNR655351:RNT655351 RXN655351:RXP655351 SHJ655351:SHL655351 SRF655351:SRH655351 TBB655351:TBD655351 TKX655351:TKZ655351 TUT655351:TUV655351 UEP655351:UER655351 UOL655351:UON655351 UYH655351:UYJ655351 VID655351:VIF655351 VRZ655351:VSB655351 WBV655351:WBX655351 WLR655351:WLT655351 WVN655351:WVP655351 JB720887:JD720887 SX720887:SZ720887 ACT720887:ACV720887 AMP720887:AMR720887 AWL720887:AWN720887 BGH720887:BGJ720887 BQD720887:BQF720887 BZZ720887:CAB720887 CJV720887:CJX720887 CTR720887:CTT720887 DDN720887:DDP720887 DNJ720887:DNL720887 DXF720887:DXH720887 EHB720887:EHD720887 EQX720887:EQZ720887 FAT720887:FAV720887 FKP720887:FKR720887 FUL720887:FUN720887 GEH720887:GEJ720887 GOD720887:GOF720887 GXZ720887:GYB720887 HHV720887:HHX720887 HRR720887:HRT720887 IBN720887:IBP720887 ILJ720887:ILL720887 IVF720887:IVH720887 JFB720887:JFD720887 JOX720887:JOZ720887 JYT720887:JYV720887 KIP720887:KIR720887 KSL720887:KSN720887 LCH720887:LCJ720887 LMD720887:LMF720887 LVZ720887:LWB720887 MFV720887:MFX720887 MPR720887:MPT720887 MZN720887:MZP720887 NJJ720887:NJL720887 NTF720887:NTH720887 ODB720887:ODD720887 OMX720887:OMZ720887 OWT720887:OWV720887 PGP720887:PGR720887 PQL720887:PQN720887 QAH720887:QAJ720887 QKD720887:QKF720887 QTZ720887:QUB720887 RDV720887:RDX720887 RNR720887:RNT720887 RXN720887:RXP720887 SHJ720887:SHL720887 SRF720887:SRH720887 TBB720887:TBD720887 TKX720887:TKZ720887 TUT720887:TUV720887 UEP720887:UER720887 UOL720887:UON720887 UYH720887:UYJ720887 VID720887:VIF720887 VRZ720887:VSB720887 WBV720887:WBX720887 WLR720887:WLT720887 WVN720887:WVP720887 JB786423:JD786423 SX786423:SZ786423 ACT786423:ACV786423 AMP786423:AMR786423 AWL786423:AWN786423 BGH786423:BGJ786423 BQD786423:BQF786423 BZZ786423:CAB786423 CJV786423:CJX786423 CTR786423:CTT786423 DDN786423:DDP786423 DNJ786423:DNL786423 DXF786423:DXH786423 EHB786423:EHD786423 EQX786423:EQZ786423 FAT786423:FAV786423 FKP786423:FKR786423 FUL786423:FUN786423 GEH786423:GEJ786423 GOD786423:GOF786423 GXZ786423:GYB786423 HHV786423:HHX786423 HRR786423:HRT786423 IBN786423:IBP786423 ILJ786423:ILL786423 IVF786423:IVH786423 JFB786423:JFD786423 JOX786423:JOZ786423 JYT786423:JYV786423 KIP786423:KIR786423 KSL786423:KSN786423 LCH786423:LCJ786423 LMD786423:LMF786423 LVZ786423:LWB786423 MFV786423:MFX786423 MPR786423:MPT786423 MZN786423:MZP786423 NJJ786423:NJL786423 NTF786423:NTH786423 ODB786423:ODD786423 OMX786423:OMZ786423 OWT786423:OWV786423 PGP786423:PGR786423 PQL786423:PQN786423 QAH786423:QAJ786423 QKD786423:QKF786423 QTZ786423:QUB786423 RDV786423:RDX786423 RNR786423:RNT786423 RXN786423:RXP786423 SHJ786423:SHL786423 SRF786423:SRH786423 TBB786423:TBD786423 TKX786423:TKZ786423 TUT786423:TUV786423 UEP786423:UER786423 UOL786423:UON786423 UYH786423:UYJ786423 VID786423:VIF786423 VRZ786423:VSB786423 WBV786423:WBX786423 WLR786423:WLT786423 WVN786423:WVP786423 JB851959:JD851959 SX851959:SZ851959 ACT851959:ACV851959 AMP851959:AMR851959 AWL851959:AWN851959 BGH851959:BGJ851959 BQD851959:BQF851959 BZZ851959:CAB851959 CJV851959:CJX851959 CTR851959:CTT851959 DDN851959:DDP851959 DNJ851959:DNL851959 DXF851959:DXH851959 EHB851959:EHD851959 EQX851959:EQZ851959 FAT851959:FAV851959 FKP851959:FKR851959 FUL851959:FUN851959 GEH851959:GEJ851959 GOD851959:GOF851959 GXZ851959:GYB851959 HHV851959:HHX851959 HRR851959:HRT851959 IBN851959:IBP851959 ILJ851959:ILL851959 IVF851959:IVH851959 JFB851959:JFD851959 JOX851959:JOZ851959 JYT851959:JYV851959 KIP851959:KIR851959 KSL851959:KSN851959 LCH851959:LCJ851959 LMD851959:LMF851959 LVZ851959:LWB851959 MFV851959:MFX851959 MPR851959:MPT851959 MZN851959:MZP851959 NJJ851959:NJL851959 NTF851959:NTH851959 ODB851959:ODD851959 OMX851959:OMZ851959 OWT851959:OWV851959 PGP851959:PGR851959 PQL851959:PQN851959 QAH851959:QAJ851959 QKD851959:QKF851959 QTZ851959:QUB851959 RDV851959:RDX851959 RNR851959:RNT851959 RXN851959:RXP851959 SHJ851959:SHL851959 SRF851959:SRH851959 TBB851959:TBD851959 TKX851959:TKZ851959 TUT851959:TUV851959 UEP851959:UER851959 UOL851959:UON851959 UYH851959:UYJ851959 VID851959:VIF851959 VRZ851959:VSB851959 WBV851959:WBX851959 WLR851959:WLT851959 WVN851959:WVP851959 JB917495:JD917495 SX917495:SZ917495 ACT917495:ACV917495 AMP917495:AMR917495 AWL917495:AWN917495 BGH917495:BGJ917495 BQD917495:BQF917495 BZZ917495:CAB917495 CJV917495:CJX917495 CTR917495:CTT917495 DDN917495:DDP917495 DNJ917495:DNL917495 DXF917495:DXH917495 EHB917495:EHD917495 EQX917495:EQZ917495 FAT917495:FAV917495 FKP917495:FKR917495 FUL917495:FUN917495 GEH917495:GEJ917495 GOD917495:GOF917495 GXZ917495:GYB917495 HHV917495:HHX917495 HRR917495:HRT917495 IBN917495:IBP917495 ILJ917495:ILL917495 IVF917495:IVH917495 JFB917495:JFD917495 JOX917495:JOZ917495 JYT917495:JYV917495 KIP917495:KIR917495 KSL917495:KSN917495 LCH917495:LCJ917495 LMD917495:LMF917495 LVZ917495:LWB917495 MFV917495:MFX917495 MPR917495:MPT917495 MZN917495:MZP917495 NJJ917495:NJL917495 NTF917495:NTH917495 ODB917495:ODD917495 OMX917495:OMZ917495 OWT917495:OWV917495 PGP917495:PGR917495 PQL917495:PQN917495 QAH917495:QAJ917495 QKD917495:QKF917495 QTZ917495:QUB917495 RDV917495:RDX917495 RNR917495:RNT917495 RXN917495:RXP917495 SHJ917495:SHL917495 SRF917495:SRH917495 TBB917495:TBD917495 TKX917495:TKZ917495 TUT917495:TUV917495 UEP917495:UER917495 UOL917495:UON917495 UYH917495:UYJ917495 VID917495:VIF917495 VRZ917495:VSB917495 WBV917495:WBX917495 WLR917495:WLT917495 WVN917495:WVP917495 JB983031:JD983031 SX983031:SZ983031 ACT983031:ACV983031 AMP983031:AMR983031 AWL983031:AWN983031 BGH983031:BGJ983031 BQD983031:BQF983031 BZZ983031:CAB983031 CJV983031:CJX983031 CTR983031:CTT983031 DDN983031:DDP983031 DNJ983031:DNL983031 DXF983031:DXH983031 EHB983031:EHD983031 EQX983031:EQZ983031 FAT983031:FAV983031 FKP983031:FKR983031 FUL983031:FUN983031 GEH983031:GEJ983031 GOD983031:GOF983031 GXZ983031:GYB983031 HHV983031:HHX983031 HRR983031:HRT983031 IBN983031:IBP983031 ILJ983031:ILL983031 IVF983031:IVH983031 JFB983031:JFD983031 JOX983031:JOZ983031 JYT983031:JYV983031 KIP983031:KIR983031 KSL983031:KSN983031 LCH983031:LCJ983031 LMD983031:LMF983031 LVZ983031:LWB983031 MFV983031:MFX983031 MPR983031:MPT983031 MZN983031:MZP983031 NJJ983031:NJL983031 NTF983031:NTH983031 ODB983031:ODD983031 OMX983031:OMZ983031 OWT983031:OWV983031 PGP983031:PGR983031 PQL983031:PQN983031 QAH983031:QAJ983031 QKD983031:QKF983031 QTZ983031:QUB983031 RDV983031:RDX983031 RNR983031:RNT983031 RXN983031:RXP983031 SHJ983031:SHL983031 SRF983031:SRH983031 TBB983031:TBD983031 TKX983031:TKZ983031 TUT983031:TUV983031 UEP983031:UER983031 UOL983031:UON983031 UYH983031:UYJ983031 VID983031:VIF983031 VRZ983031:VSB983031 WBV983031:WBX983031 WLR983031:WLT983031 WVN983031:WVP983031 G983031 F983031 H983031 G917495 F917495 H917495 G851959 F851959 H851959 G786423 F786423 H786423 G720887 F720887 H720887 G655351 F655351 H655351 G589815 F589815 H589815 G524279 F524279 H524279 G458743 F458743 H458743 G393207 F393207 H393207 G327671 F327671 H327671 G262135 F262135 H262135 G196599 F196599 H196599 G131063 F131063 H131063 G65527 F65527 H65527">
      <formula1>$S$17:$S$297</formula1>
    </dataValidation>
    <dataValidation type="list" errorStyle="information" allowBlank="1" showInputMessage="1" showErrorMessage="1" error="Please select name of institution from the list" prompt="Please select name of institution from the list" sqref="JB65526:JH65526 SX65526:TD65526 ACT65526:ACZ65526 AMP65526:AMV65526 AWL65526:AWR65526 BGH65526:BGN65526 BQD65526:BQJ65526 BZZ65526:CAF65526 CJV65526:CKB65526 CTR65526:CTX65526 DDN65526:DDT65526 DNJ65526:DNP65526 DXF65526:DXL65526 EHB65526:EHH65526 EQX65526:ERD65526 FAT65526:FAZ65526 FKP65526:FKV65526 FUL65526:FUR65526 GEH65526:GEN65526 GOD65526:GOJ65526 GXZ65526:GYF65526 HHV65526:HIB65526 HRR65526:HRX65526 IBN65526:IBT65526 ILJ65526:ILP65526 IVF65526:IVL65526 JFB65526:JFH65526 JOX65526:JPD65526 JYT65526:JYZ65526 KIP65526:KIV65526 KSL65526:KSR65526 LCH65526:LCN65526 LMD65526:LMJ65526 LVZ65526:LWF65526 MFV65526:MGB65526 MPR65526:MPX65526 MZN65526:MZT65526 NJJ65526:NJP65526 NTF65526:NTL65526 ODB65526:ODH65526 OMX65526:OND65526 OWT65526:OWZ65526 PGP65526:PGV65526 PQL65526:PQR65526 QAH65526:QAN65526 QKD65526:QKJ65526 QTZ65526:QUF65526 RDV65526:REB65526 RNR65526:RNX65526 RXN65526:RXT65526 SHJ65526:SHP65526 SRF65526:SRL65526 TBB65526:TBH65526 TKX65526:TLD65526 TUT65526:TUZ65526 UEP65526:UEV65526 UOL65526:UOR65526 UYH65526:UYN65526 VID65526:VIJ65526 VRZ65526:VSF65526 WBV65526:WCB65526 WLR65526:WLX65526 WVN65526:WVT65526 JB131062:JH131062 SX131062:TD131062 ACT131062:ACZ131062 AMP131062:AMV131062 AWL131062:AWR131062 BGH131062:BGN131062 BQD131062:BQJ131062 BZZ131062:CAF131062 CJV131062:CKB131062 CTR131062:CTX131062 DDN131062:DDT131062 DNJ131062:DNP131062 DXF131062:DXL131062 EHB131062:EHH131062 EQX131062:ERD131062 FAT131062:FAZ131062 FKP131062:FKV131062 FUL131062:FUR131062 GEH131062:GEN131062 GOD131062:GOJ131062 GXZ131062:GYF131062 HHV131062:HIB131062 HRR131062:HRX131062 IBN131062:IBT131062 ILJ131062:ILP131062 IVF131062:IVL131062 JFB131062:JFH131062 JOX131062:JPD131062 JYT131062:JYZ131062 KIP131062:KIV131062 KSL131062:KSR131062 LCH131062:LCN131062 LMD131062:LMJ131062 LVZ131062:LWF131062 MFV131062:MGB131062 MPR131062:MPX131062 MZN131062:MZT131062 NJJ131062:NJP131062 NTF131062:NTL131062 ODB131062:ODH131062 OMX131062:OND131062 OWT131062:OWZ131062 PGP131062:PGV131062 PQL131062:PQR131062 QAH131062:QAN131062 QKD131062:QKJ131062 QTZ131062:QUF131062 RDV131062:REB131062 RNR131062:RNX131062 RXN131062:RXT131062 SHJ131062:SHP131062 SRF131062:SRL131062 TBB131062:TBH131062 TKX131062:TLD131062 TUT131062:TUZ131062 UEP131062:UEV131062 UOL131062:UOR131062 UYH131062:UYN131062 VID131062:VIJ131062 VRZ131062:VSF131062 WBV131062:WCB131062 WLR131062:WLX131062 WVN131062:WVT131062 JB196598:JH196598 SX196598:TD196598 ACT196598:ACZ196598 AMP196598:AMV196598 AWL196598:AWR196598 BGH196598:BGN196598 BQD196598:BQJ196598 BZZ196598:CAF196598 CJV196598:CKB196598 CTR196598:CTX196598 DDN196598:DDT196598 DNJ196598:DNP196598 DXF196598:DXL196598 EHB196598:EHH196598 EQX196598:ERD196598 FAT196598:FAZ196598 FKP196598:FKV196598 FUL196598:FUR196598 GEH196598:GEN196598 GOD196598:GOJ196598 GXZ196598:GYF196598 HHV196598:HIB196598 HRR196598:HRX196598 IBN196598:IBT196598 ILJ196598:ILP196598 IVF196598:IVL196598 JFB196598:JFH196598 JOX196598:JPD196598 JYT196598:JYZ196598 KIP196598:KIV196598 KSL196598:KSR196598 LCH196598:LCN196598 LMD196598:LMJ196598 LVZ196598:LWF196598 MFV196598:MGB196598 MPR196598:MPX196598 MZN196598:MZT196598 NJJ196598:NJP196598 NTF196598:NTL196598 ODB196598:ODH196598 OMX196598:OND196598 OWT196598:OWZ196598 PGP196598:PGV196598 PQL196598:PQR196598 QAH196598:QAN196598 QKD196598:QKJ196598 QTZ196598:QUF196598 RDV196598:REB196598 RNR196598:RNX196598 RXN196598:RXT196598 SHJ196598:SHP196598 SRF196598:SRL196598 TBB196598:TBH196598 TKX196598:TLD196598 TUT196598:TUZ196598 UEP196598:UEV196598 UOL196598:UOR196598 UYH196598:UYN196598 VID196598:VIJ196598 VRZ196598:VSF196598 WBV196598:WCB196598 WLR196598:WLX196598 WVN196598:WVT196598 JB262134:JH262134 SX262134:TD262134 ACT262134:ACZ262134 AMP262134:AMV262134 AWL262134:AWR262134 BGH262134:BGN262134 BQD262134:BQJ262134 BZZ262134:CAF262134 CJV262134:CKB262134 CTR262134:CTX262134 DDN262134:DDT262134 DNJ262134:DNP262134 DXF262134:DXL262134 EHB262134:EHH262134 EQX262134:ERD262134 FAT262134:FAZ262134 FKP262134:FKV262134 FUL262134:FUR262134 GEH262134:GEN262134 GOD262134:GOJ262134 GXZ262134:GYF262134 HHV262134:HIB262134 HRR262134:HRX262134 IBN262134:IBT262134 ILJ262134:ILP262134 IVF262134:IVL262134 JFB262134:JFH262134 JOX262134:JPD262134 JYT262134:JYZ262134 KIP262134:KIV262134 KSL262134:KSR262134 LCH262134:LCN262134 LMD262134:LMJ262134 LVZ262134:LWF262134 MFV262134:MGB262134 MPR262134:MPX262134 MZN262134:MZT262134 NJJ262134:NJP262134 NTF262134:NTL262134 ODB262134:ODH262134 OMX262134:OND262134 OWT262134:OWZ262134 PGP262134:PGV262134 PQL262134:PQR262134 QAH262134:QAN262134 QKD262134:QKJ262134 QTZ262134:QUF262134 RDV262134:REB262134 RNR262134:RNX262134 RXN262134:RXT262134 SHJ262134:SHP262134 SRF262134:SRL262134 TBB262134:TBH262134 TKX262134:TLD262134 TUT262134:TUZ262134 UEP262134:UEV262134 UOL262134:UOR262134 UYH262134:UYN262134 VID262134:VIJ262134 VRZ262134:VSF262134 WBV262134:WCB262134 WLR262134:WLX262134 WVN262134:WVT262134 JB327670:JH327670 SX327670:TD327670 ACT327670:ACZ327670 AMP327670:AMV327670 AWL327670:AWR327670 BGH327670:BGN327670 BQD327670:BQJ327670 BZZ327670:CAF327670 CJV327670:CKB327670 CTR327670:CTX327670 DDN327670:DDT327670 DNJ327670:DNP327670 DXF327670:DXL327670 EHB327670:EHH327670 EQX327670:ERD327670 FAT327670:FAZ327670 FKP327670:FKV327670 FUL327670:FUR327670 GEH327670:GEN327670 GOD327670:GOJ327670 GXZ327670:GYF327670 HHV327670:HIB327670 HRR327670:HRX327670 IBN327670:IBT327670 ILJ327670:ILP327670 IVF327670:IVL327670 JFB327670:JFH327670 JOX327670:JPD327670 JYT327670:JYZ327670 KIP327670:KIV327670 KSL327670:KSR327670 LCH327670:LCN327670 LMD327670:LMJ327670 LVZ327670:LWF327670 MFV327670:MGB327670 MPR327670:MPX327670 MZN327670:MZT327670 NJJ327670:NJP327670 NTF327670:NTL327670 ODB327670:ODH327670 OMX327670:OND327670 OWT327670:OWZ327670 PGP327670:PGV327670 PQL327670:PQR327670 QAH327670:QAN327670 QKD327670:QKJ327670 QTZ327670:QUF327670 RDV327670:REB327670 RNR327670:RNX327670 RXN327670:RXT327670 SHJ327670:SHP327670 SRF327670:SRL327670 TBB327670:TBH327670 TKX327670:TLD327670 TUT327670:TUZ327670 UEP327670:UEV327670 UOL327670:UOR327670 UYH327670:UYN327670 VID327670:VIJ327670 VRZ327670:VSF327670 WBV327670:WCB327670 WLR327670:WLX327670 WVN327670:WVT327670 JB393206:JH393206 SX393206:TD393206 ACT393206:ACZ393206 AMP393206:AMV393206 AWL393206:AWR393206 BGH393206:BGN393206 BQD393206:BQJ393206 BZZ393206:CAF393206 CJV393206:CKB393206 CTR393206:CTX393206 DDN393206:DDT393206 DNJ393206:DNP393206 DXF393206:DXL393206 EHB393206:EHH393206 EQX393206:ERD393206 FAT393206:FAZ393206 FKP393206:FKV393206 FUL393206:FUR393206 GEH393206:GEN393206 GOD393206:GOJ393206 GXZ393206:GYF393206 HHV393206:HIB393206 HRR393206:HRX393206 IBN393206:IBT393206 ILJ393206:ILP393206 IVF393206:IVL393206 JFB393206:JFH393206 JOX393206:JPD393206 JYT393206:JYZ393206 KIP393206:KIV393206 KSL393206:KSR393206 LCH393206:LCN393206 LMD393206:LMJ393206 LVZ393206:LWF393206 MFV393206:MGB393206 MPR393206:MPX393206 MZN393206:MZT393206 NJJ393206:NJP393206 NTF393206:NTL393206 ODB393206:ODH393206 OMX393206:OND393206 OWT393206:OWZ393206 PGP393206:PGV393206 PQL393206:PQR393206 QAH393206:QAN393206 QKD393206:QKJ393206 QTZ393206:QUF393206 RDV393206:REB393206 RNR393206:RNX393206 RXN393206:RXT393206 SHJ393206:SHP393206 SRF393206:SRL393206 TBB393206:TBH393206 TKX393206:TLD393206 TUT393206:TUZ393206 UEP393206:UEV393206 UOL393206:UOR393206 UYH393206:UYN393206 VID393206:VIJ393206 VRZ393206:VSF393206 WBV393206:WCB393206 WLR393206:WLX393206 WVN393206:WVT393206 JB458742:JH458742 SX458742:TD458742 ACT458742:ACZ458742 AMP458742:AMV458742 AWL458742:AWR458742 BGH458742:BGN458742 BQD458742:BQJ458742 BZZ458742:CAF458742 CJV458742:CKB458742 CTR458742:CTX458742 DDN458742:DDT458742 DNJ458742:DNP458742 DXF458742:DXL458742 EHB458742:EHH458742 EQX458742:ERD458742 FAT458742:FAZ458742 FKP458742:FKV458742 FUL458742:FUR458742 GEH458742:GEN458742 GOD458742:GOJ458742 GXZ458742:GYF458742 HHV458742:HIB458742 HRR458742:HRX458742 IBN458742:IBT458742 ILJ458742:ILP458742 IVF458742:IVL458742 JFB458742:JFH458742 JOX458742:JPD458742 JYT458742:JYZ458742 KIP458742:KIV458742 KSL458742:KSR458742 LCH458742:LCN458742 LMD458742:LMJ458742 LVZ458742:LWF458742 MFV458742:MGB458742 MPR458742:MPX458742 MZN458742:MZT458742 NJJ458742:NJP458742 NTF458742:NTL458742 ODB458742:ODH458742 OMX458742:OND458742 OWT458742:OWZ458742 PGP458742:PGV458742 PQL458742:PQR458742 QAH458742:QAN458742 QKD458742:QKJ458742 QTZ458742:QUF458742 RDV458742:REB458742 RNR458742:RNX458742 RXN458742:RXT458742 SHJ458742:SHP458742 SRF458742:SRL458742 TBB458742:TBH458742 TKX458742:TLD458742 TUT458742:TUZ458742 UEP458742:UEV458742 UOL458742:UOR458742 UYH458742:UYN458742 VID458742:VIJ458742 VRZ458742:VSF458742 WBV458742:WCB458742 WLR458742:WLX458742 WVN458742:WVT458742 JB524278:JH524278 SX524278:TD524278 ACT524278:ACZ524278 AMP524278:AMV524278 AWL524278:AWR524278 BGH524278:BGN524278 BQD524278:BQJ524278 BZZ524278:CAF524278 CJV524278:CKB524278 CTR524278:CTX524278 DDN524278:DDT524278 DNJ524278:DNP524278 DXF524278:DXL524278 EHB524278:EHH524278 EQX524278:ERD524278 FAT524278:FAZ524278 FKP524278:FKV524278 FUL524278:FUR524278 GEH524278:GEN524278 GOD524278:GOJ524278 GXZ524278:GYF524278 HHV524278:HIB524278 HRR524278:HRX524278 IBN524278:IBT524278 ILJ524278:ILP524278 IVF524278:IVL524278 JFB524278:JFH524278 JOX524278:JPD524278 JYT524278:JYZ524278 KIP524278:KIV524278 KSL524278:KSR524278 LCH524278:LCN524278 LMD524278:LMJ524278 LVZ524278:LWF524278 MFV524278:MGB524278 MPR524278:MPX524278 MZN524278:MZT524278 NJJ524278:NJP524278 NTF524278:NTL524278 ODB524278:ODH524278 OMX524278:OND524278 OWT524278:OWZ524278 PGP524278:PGV524278 PQL524278:PQR524278 QAH524278:QAN524278 QKD524278:QKJ524278 QTZ524278:QUF524278 RDV524278:REB524278 RNR524278:RNX524278 RXN524278:RXT524278 SHJ524278:SHP524278 SRF524278:SRL524278 TBB524278:TBH524278 TKX524278:TLD524278 TUT524278:TUZ524278 UEP524278:UEV524278 UOL524278:UOR524278 UYH524278:UYN524278 VID524278:VIJ524278 VRZ524278:VSF524278 WBV524278:WCB524278 WLR524278:WLX524278 WVN524278:WVT524278 JB589814:JH589814 SX589814:TD589814 ACT589814:ACZ589814 AMP589814:AMV589814 AWL589814:AWR589814 BGH589814:BGN589814 BQD589814:BQJ589814 BZZ589814:CAF589814 CJV589814:CKB589814 CTR589814:CTX589814 DDN589814:DDT589814 DNJ589814:DNP589814 DXF589814:DXL589814 EHB589814:EHH589814 EQX589814:ERD589814 FAT589814:FAZ589814 FKP589814:FKV589814 FUL589814:FUR589814 GEH589814:GEN589814 GOD589814:GOJ589814 GXZ589814:GYF589814 HHV589814:HIB589814 HRR589814:HRX589814 IBN589814:IBT589814 ILJ589814:ILP589814 IVF589814:IVL589814 JFB589814:JFH589814 JOX589814:JPD589814 JYT589814:JYZ589814 KIP589814:KIV589814 KSL589814:KSR589814 LCH589814:LCN589814 LMD589814:LMJ589814 LVZ589814:LWF589814 MFV589814:MGB589814 MPR589814:MPX589814 MZN589814:MZT589814 NJJ589814:NJP589814 NTF589814:NTL589814 ODB589814:ODH589814 OMX589814:OND589814 OWT589814:OWZ589814 PGP589814:PGV589814 PQL589814:PQR589814 QAH589814:QAN589814 QKD589814:QKJ589814 QTZ589814:QUF589814 RDV589814:REB589814 RNR589814:RNX589814 RXN589814:RXT589814 SHJ589814:SHP589814 SRF589814:SRL589814 TBB589814:TBH589814 TKX589814:TLD589814 TUT589814:TUZ589814 UEP589814:UEV589814 UOL589814:UOR589814 UYH589814:UYN589814 VID589814:VIJ589814 VRZ589814:VSF589814 WBV589814:WCB589814 WLR589814:WLX589814 WVN589814:WVT589814 JB655350:JH655350 SX655350:TD655350 ACT655350:ACZ655350 AMP655350:AMV655350 AWL655350:AWR655350 BGH655350:BGN655350 BQD655350:BQJ655350 BZZ655350:CAF655350 CJV655350:CKB655350 CTR655350:CTX655350 DDN655350:DDT655350 DNJ655350:DNP655350 DXF655350:DXL655350 EHB655350:EHH655350 EQX655350:ERD655350 FAT655350:FAZ655350 FKP655350:FKV655350 FUL655350:FUR655350 GEH655350:GEN655350 GOD655350:GOJ655350 GXZ655350:GYF655350 HHV655350:HIB655350 HRR655350:HRX655350 IBN655350:IBT655350 ILJ655350:ILP655350 IVF655350:IVL655350 JFB655350:JFH655350 JOX655350:JPD655350 JYT655350:JYZ655350 KIP655350:KIV655350 KSL655350:KSR655350 LCH655350:LCN655350 LMD655350:LMJ655350 LVZ655350:LWF655350 MFV655350:MGB655350 MPR655350:MPX655350 MZN655350:MZT655350 NJJ655350:NJP655350 NTF655350:NTL655350 ODB655350:ODH655350 OMX655350:OND655350 OWT655350:OWZ655350 PGP655350:PGV655350 PQL655350:PQR655350 QAH655350:QAN655350 QKD655350:QKJ655350 QTZ655350:QUF655350 RDV655350:REB655350 RNR655350:RNX655350 RXN655350:RXT655350 SHJ655350:SHP655350 SRF655350:SRL655350 TBB655350:TBH655350 TKX655350:TLD655350 TUT655350:TUZ655350 UEP655350:UEV655350 UOL655350:UOR655350 UYH655350:UYN655350 VID655350:VIJ655350 VRZ655350:VSF655350 WBV655350:WCB655350 WLR655350:WLX655350 WVN655350:WVT655350 JB720886:JH720886 SX720886:TD720886 ACT720886:ACZ720886 AMP720886:AMV720886 AWL720886:AWR720886 BGH720886:BGN720886 BQD720886:BQJ720886 BZZ720886:CAF720886 CJV720886:CKB720886 CTR720886:CTX720886 DDN720886:DDT720886 DNJ720886:DNP720886 DXF720886:DXL720886 EHB720886:EHH720886 EQX720886:ERD720886 FAT720886:FAZ720886 FKP720886:FKV720886 FUL720886:FUR720886 GEH720886:GEN720886 GOD720886:GOJ720886 GXZ720886:GYF720886 HHV720886:HIB720886 HRR720886:HRX720886 IBN720886:IBT720886 ILJ720886:ILP720886 IVF720886:IVL720886 JFB720886:JFH720886 JOX720886:JPD720886 JYT720886:JYZ720886 KIP720886:KIV720886 KSL720886:KSR720886 LCH720886:LCN720886 LMD720886:LMJ720886 LVZ720886:LWF720886 MFV720886:MGB720886 MPR720886:MPX720886 MZN720886:MZT720886 NJJ720886:NJP720886 NTF720886:NTL720886 ODB720886:ODH720886 OMX720886:OND720886 OWT720886:OWZ720886 PGP720886:PGV720886 PQL720886:PQR720886 QAH720886:QAN720886 QKD720886:QKJ720886 QTZ720886:QUF720886 RDV720886:REB720886 RNR720886:RNX720886 RXN720886:RXT720886 SHJ720886:SHP720886 SRF720886:SRL720886 TBB720886:TBH720886 TKX720886:TLD720886 TUT720886:TUZ720886 UEP720886:UEV720886 UOL720886:UOR720886 UYH720886:UYN720886 VID720886:VIJ720886 VRZ720886:VSF720886 WBV720886:WCB720886 WLR720886:WLX720886 WVN720886:WVT720886 JB786422:JH786422 SX786422:TD786422 ACT786422:ACZ786422 AMP786422:AMV786422 AWL786422:AWR786422 BGH786422:BGN786422 BQD786422:BQJ786422 BZZ786422:CAF786422 CJV786422:CKB786422 CTR786422:CTX786422 DDN786422:DDT786422 DNJ786422:DNP786422 DXF786422:DXL786422 EHB786422:EHH786422 EQX786422:ERD786422 FAT786422:FAZ786422 FKP786422:FKV786422 FUL786422:FUR786422 GEH786422:GEN786422 GOD786422:GOJ786422 GXZ786422:GYF786422 HHV786422:HIB786422 HRR786422:HRX786422 IBN786422:IBT786422 ILJ786422:ILP786422 IVF786422:IVL786422 JFB786422:JFH786422 JOX786422:JPD786422 JYT786422:JYZ786422 KIP786422:KIV786422 KSL786422:KSR786422 LCH786422:LCN786422 LMD786422:LMJ786422 LVZ786422:LWF786422 MFV786422:MGB786422 MPR786422:MPX786422 MZN786422:MZT786422 NJJ786422:NJP786422 NTF786422:NTL786422 ODB786422:ODH786422 OMX786422:OND786422 OWT786422:OWZ786422 PGP786422:PGV786422 PQL786422:PQR786422 QAH786422:QAN786422 QKD786422:QKJ786422 QTZ786422:QUF786422 RDV786422:REB786422 RNR786422:RNX786422 RXN786422:RXT786422 SHJ786422:SHP786422 SRF786422:SRL786422 TBB786422:TBH786422 TKX786422:TLD786422 TUT786422:TUZ786422 UEP786422:UEV786422 UOL786422:UOR786422 UYH786422:UYN786422 VID786422:VIJ786422 VRZ786422:VSF786422 WBV786422:WCB786422 WLR786422:WLX786422 WVN786422:WVT786422 JB851958:JH851958 SX851958:TD851958 ACT851958:ACZ851958 AMP851958:AMV851958 AWL851958:AWR851958 BGH851958:BGN851958 BQD851958:BQJ851958 BZZ851958:CAF851958 CJV851958:CKB851958 CTR851958:CTX851958 DDN851958:DDT851958 DNJ851958:DNP851958 DXF851958:DXL851958 EHB851958:EHH851958 EQX851958:ERD851958 FAT851958:FAZ851958 FKP851958:FKV851958 FUL851958:FUR851958 GEH851958:GEN851958 GOD851958:GOJ851958 GXZ851958:GYF851958 HHV851958:HIB851958 HRR851958:HRX851958 IBN851958:IBT851958 ILJ851958:ILP851958 IVF851958:IVL851958 JFB851958:JFH851958 JOX851958:JPD851958 JYT851958:JYZ851958 KIP851958:KIV851958 KSL851958:KSR851958 LCH851958:LCN851958 LMD851958:LMJ851958 LVZ851958:LWF851958 MFV851958:MGB851958 MPR851958:MPX851958 MZN851958:MZT851958 NJJ851958:NJP851958 NTF851958:NTL851958 ODB851958:ODH851958 OMX851958:OND851958 OWT851958:OWZ851958 PGP851958:PGV851958 PQL851958:PQR851958 QAH851958:QAN851958 QKD851958:QKJ851958 QTZ851958:QUF851958 RDV851958:REB851958 RNR851958:RNX851958 RXN851958:RXT851958 SHJ851958:SHP851958 SRF851958:SRL851958 TBB851958:TBH851958 TKX851958:TLD851958 TUT851958:TUZ851958 UEP851958:UEV851958 UOL851958:UOR851958 UYH851958:UYN851958 VID851958:VIJ851958 VRZ851958:VSF851958 WBV851958:WCB851958 WLR851958:WLX851958 WVN851958:WVT851958 JB917494:JH917494 SX917494:TD917494 ACT917494:ACZ917494 AMP917494:AMV917494 AWL917494:AWR917494 BGH917494:BGN917494 BQD917494:BQJ917494 BZZ917494:CAF917494 CJV917494:CKB917494 CTR917494:CTX917494 DDN917494:DDT917494 DNJ917494:DNP917494 DXF917494:DXL917494 EHB917494:EHH917494 EQX917494:ERD917494 FAT917494:FAZ917494 FKP917494:FKV917494 FUL917494:FUR917494 GEH917494:GEN917494 GOD917494:GOJ917494 GXZ917494:GYF917494 HHV917494:HIB917494 HRR917494:HRX917494 IBN917494:IBT917494 ILJ917494:ILP917494 IVF917494:IVL917494 JFB917494:JFH917494 JOX917494:JPD917494 JYT917494:JYZ917494 KIP917494:KIV917494 KSL917494:KSR917494 LCH917494:LCN917494 LMD917494:LMJ917494 LVZ917494:LWF917494 MFV917494:MGB917494 MPR917494:MPX917494 MZN917494:MZT917494 NJJ917494:NJP917494 NTF917494:NTL917494 ODB917494:ODH917494 OMX917494:OND917494 OWT917494:OWZ917494 PGP917494:PGV917494 PQL917494:PQR917494 QAH917494:QAN917494 QKD917494:QKJ917494 QTZ917494:QUF917494 RDV917494:REB917494 RNR917494:RNX917494 RXN917494:RXT917494 SHJ917494:SHP917494 SRF917494:SRL917494 TBB917494:TBH917494 TKX917494:TLD917494 TUT917494:TUZ917494 UEP917494:UEV917494 UOL917494:UOR917494 UYH917494:UYN917494 VID917494:VIJ917494 VRZ917494:VSF917494 WBV917494:WCB917494 WLR917494:WLX917494 WVN917494:WVT917494 JB983030:JH983030 SX983030:TD983030 ACT983030:ACZ983030 AMP983030:AMV983030 AWL983030:AWR983030 BGH983030:BGN983030 BQD983030:BQJ983030 BZZ983030:CAF983030 CJV983030:CKB983030 CTR983030:CTX983030 DDN983030:DDT983030 DNJ983030:DNP983030 DXF983030:DXL983030 EHB983030:EHH983030 EQX983030:ERD983030 FAT983030:FAZ983030 FKP983030:FKV983030 FUL983030:FUR983030 GEH983030:GEN983030 GOD983030:GOJ983030 GXZ983030:GYF983030 HHV983030:HIB983030 HRR983030:HRX983030 IBN983030:IBT983030 ILJ983030:ILP983030 IVF983030:IVL983030 JFB983030:JFH983030 JOX983030:JPD983030 JYT983030:JYZ983030 KIP983030:KIV983030 KSL983030:KSR983030 LCH983030:LCN983030 LMD983030:LMJ983030 LVZ983030:LWF983030 MFV983030:MGB983030 MPR983030:MPX983030 MZN983030:MZT983030 NJJ983030:NJP983030 NTF983030:NTL983030 ODB983030:ODH983030 OMX983030:OND983030 OWT983030:OWZ983030 PGP983030:PGV983030 PQL983030:PQR983030 QAH983030:QAN983030 QKD983030:QKJ983030 QTZ983030:QUF983030 RDV983030:REB983030 RNR983030:RNX983030 RXN983030:RXT983030 SHJ983030:SHP983030 SRF983030:SRL983030 TBB983030:TBH983030 TKX983030:TLD983030 TUT983030:TUZ983030 UEP983030:UEV983030 UOL983030:UOR983030 UYH983030:UYN983030 VID983030:VIJ983030 VRZ983030:VSF983030 WBV983030:WCB983030 WLR983030:WLX983030 WVN983030:WVT983030 F983030 G983030 H983030:L983030 F917494 G917494 H917494:L917494 F851958 G851958 H851958:L851958 F786422 G786422 H786422:L786422 F720886 G720886 H720886:L720886 F655350 G655350 H655350:L655350 F589814 G589814 H589814:L589814 F524278 G524278 H524278:L524278 F458742 G458742 H458742:L458742 F393206 G393206 H393206:L393206 F327670 G327670 H327670:L327670 F262134 G262134 H262134:L262134 F196598 G196598 H196598:L196598 F131062 G131062 H131062:L131062 F65526 G65526 H65526:L65526">
      <formula1>$R$17:$R$53</formula1>
    </dataValidation>
    <dataValidation type="list" allowBlank="1" showInputMessage="1" showErrorMessage="1" sqref="D7:E7 WVL983038:WVM983038 WLP983038:WLQ983038 WBT983038:WBU983038 VRX983038:VRY983038 VIB983038:VIC983038 UYF983038:UYG983038 UOJ983038:UOK983038 UEN983038:UEO983038 TUR983038:TUS983038 TKV983038:TKW983038 TAZ983038:TBA983038 SRD983038:SRE983038 SHH983038:SHI983038 RXL983038:RXM983038 RNP983038:RNQ983038 RDT983038:RDU983038 QTX983038:QTY983038 QKB983038:QKC983038 QAF983038:QAG983038 PQJ983038:PQK983038 PGN983038:PGO983038 OWR983038:OWS983038 OMV983038:OMW983038 OCZ983038:ODA983038 NTD983038:NTE983038 NJH983038:NJI983038 MZL983038:MZM983038 MPP983038:MPQ983038 MFT983038:MFU983038 LVX983038:LVY983038 LMB983038:LMC983038 LCF983038:LCG983038 KSJ983038:KSK983038 KIN983038:KIO983038 JYR983038:JYS983038 JOV983038:JOW983038 JEZ983038:JFA983038 IVD983038:IVE983038 ILH983038:ILI983038 IBL983038:IBM983038 HRP983038:HRQ983038 HHT983038:HHU983038 GXX983038:GXY983038 GOB983038:GOC983038 GEF983038:GEG983038 FUJ983038:FUK983038 FKN983038:FKO983038 FAR983038:FAS983038 EQV983038:EQW983038 EGZ983038:EHA983038 DXD983038:DXE983038 DNH983038:DNI983038 DDL983038:DDM983038 CTP983038:CTQ983038 CJT983038:CJU983038 BZX983038:BZY983038 BQB983038:BQC983038 BGF983038:BGG983038 AWJ983038:AWK983038 AMN983038:AMO983038 ACR983038:ACS983038 SV983038:SW983038 IZ983038:JA983038 D983038:E983038 WVL917502:WVM917502 WLP917502:WLQ917502 WBT917502:WBU917502 VRX917502:VRY917502 VIB917502:VIC917502 UYF917502:UYG917502 UOJ917502:UOK917502 UEN917502:UEO917502 TUR917502:TUS917502 TKV917502:TKW917502 TAZ917502:TBA917502 SRD917502:SRE917502 SHH917502:SHI917502 RXL917502:RXM917502 RNP917502:RNQ917502 RDT917502:RDU917502 QTX917502:QTY917502 QKB917502:QKC917502 QAF917502:QAG917502 PQJ917502:PQK917502 PGN917502:PGO917502 OWR917502:OWS917502 OMV917502:OMW917502 OCZ917502:ODA917502 NTD917502:NTE917502 NJH917502:NJI917502 MZL917502:MZM917502 MPP917502:MPQ917502 MFT917502:MFU917502 LVX917502:LVY917502 LMB917502:LMC917502 LCF917502:LCG917502 KSJ917502:KSK917502 KIN917502:KIO917502 JYR917502:JYS917502 JOV917502:JOW917502 JEZ917502:JFA917502 IVD917502:IVE917502 ILH917502:ILI917502 IBL917502:IBM917502 HRP917502:HRQ917502 HHT917502:HHU917502 GXX917502:GXY917502 GOB917502:GOC917502 GEF917502:GEG917502 FUJ917502:FUK917502 FKN917502:FKO917502 FAR917502:FAS917502 EQV917502:EQW917502 EGZ917502:EHA917502 DXD917502:DXE917502 DNH917502:DNI917502 DDL917502:DDM917502 CTP917502:CTQ917502 CJT917502:CJU917502 BZX917502:BZY917502 BQB917502:BQC917502 BGF917502:BGG917502 AWJ917502:AWK917502 AMN917502:AMO917502 ACR917502:ACS917502 SV917502:SW917502 IZ917502:JA917502 D917502:E917502 WVL851966:WVM851966 WLP851966:WLQ851966 WBT851966:WBU851966 VRX851966:VRY851966 VIB851966:VIC851966 UYF851966:UYG851966 UOJ851966:UOK851966 UEN851966:UEO851966 TUR851966:TUS851966 TKV851966:TKW851966 TAZ851966:TBA851966 SRD851966:SRE851966 SHH851966:SHI851966 RXL851966:RXM851966 RNP851966:RNQ851966 RDT851966:RDU851966 QTX851966:QTY851966 QKB851966:QKC851966 QAF851966:QAG851966 PQJ851966:PQK851966 PGN851966:PGO851966 OWR851966:OWS851966 OMV851966:OMW851966 OCZ851966:ODA851966 NTD851966:NTE851966 NJH851966:NJI851966 MZL851966:MZM851966 MPP851966:MPQ851966 MFT851966:MFU851966 LVX851966:LVY851966 LMB851966:LMC851966 LCF851966:LCG851966 KSJ851966:KSK851966 KIN851966:KIO851966 JYR851966:JYS851966 JOV851966:JOW851966 JEZ851966:JFA851966 IVD851966:IVE851966 ILH851966:ILI851966 IBL851966:IBM851966 HRP851966:HRQ851966 HHT851966:HHU851966 GXX851966:GXY851966 GOB851966:GOC851966 GEF851966:GEG851966 FUJ851966:FUK851966 FKN851966:FKO851966 FAR851966:FAS851966 EQV851966:EQW851966 EGZ851966:EHA851966 DXD851966:DXE851966 DNH851966:DNI851966 DDL851966:DDM851966 CTP851966:CTQ851966 CJT851966:CJU851966 BZX851966:BZY851966 BQB851966:BQC851966 BGF851966:BGG851966 AWJ851966:AWK851966 AMN851966:AMO851966 ACR851966:ACS851966 SV851966:SW851966 IZ851966:JA851966 D851966:E851966 WVL786430:WVM786430 WLP786430:WLQ786430 WBT786430:WBU786430 VRX786430:VRY786430 VIB786430:VIC786430 UYF786430:UYG786430 UOJ786430:UOK786430 UEN786430:UEO786430 TUR786430:TUS786430 TKV786430:TKW786430 TAZ786430:TBA786430 SRD786430:SRE786430 SHH786430:SHI786430 RXL786430:RXM786430 RNP786430:RNQ786430 RDT786430:RDU786430 QTX786430:QTY786430 QKB786430:QKC786430 QAF786430:QAG786430 PQJ786430:PQK786430 PGN786430:PGO786430 OWR786430:OWS786430 OMV786430:OMW786430 OCZ786430:ODA786430 NTD786430:NTE786430 NJH786430:NJI786430 MZL786430:MZM786430 MPP786430:MPQ786430 MFT786430:MFU786430 LVX786430:LVY786430 LMB786430:LMC786430 LCF786430:LCG786430 KSJ786430:KSK786430 KIN786430:KIO786430 JYR786430:JYS786430 JOV786430:JOW786430 JEZ786430:JFA786430 IVD786430:IVE786430 ILH786430:ILI786430 IBL786430:IBM786430 HRP786430:HRQ786430 HHT786430:HHU786430 GXX786430:GXY786430 GOB786430:GOC786430 GEF786430:GEG786430 FUJ786430:FUK786430 FKN786430:FKO786430 FAR786430:FAS786430 EQV786430:EQW786430 EGZ786430:EHA786430 DXD786430:DXE786430 DNH786430:DNI786430 DDL786430:DDM786430 CTP786430:CTQ786430 CJT786430:CJU786430 BZX786430:BZY786430 BQB786430:BQC786430 BGF786430:BGG786430 AWJ786430:AWK786430 AMN786430:AMO786430 ACR786430:ACS786430 SV786430:SW786430 IZ786430:JA786430 D786430:E786430 WVL720894:WVM720894 WLP720894:WLQ720894 WBT720894:WBU720894 VRX720894:VRY720894 VIB720894:VIC720894 UYF720894:UYG720894 UOJ720894:UOK720894 UEN720894:UEO720894 TUR720894:TUS720894 TKV720894:TKW720894 TAZ720894:TBA720894 SRD720894:SRE720894 SHH720894:SHI720894 RXL720894:RXM720894 RNP720894:RNQ720894 RDT720894:RDU720894 QTX720894:QTY720894 QKB720894:QKC720894 QAF720894:QAG720894 PQJ720894:PQK720894 PGN720894:PGO720894 OWR720894:OWS720894 OMV720894:OMW720894 OCZ720894:ODA720894 NTD720894:NTE720894 NJH720894:NJI720894 MZL720894:MZM720894 MPP720894:MPQ720894 MFT720894:MFU720894 LVX720894:LVY720894 LMB720894:LMC720894 LCF720894:LCG720894 KSJ720894:KSK720894 KIN720894:KIO720894 JYR720894:JYS720894 JOV720894:JOW720894 JEZ720894:JFA720894 IVD720894:IVE720894 ILH720894:ILI720894 IBL720894:IBM720894 HRP720894:HRQ720894 HHT720894:HHU720894 GXX720894:GXY720894 GOB720894:GOC720894 GEF720894:GEG720894 FUJ720894:FUK720894 FKN720894:FKO720894 FAR720894:FAS720894 EQV720894:EQW720894 EGZ720894:EHA720894 DXD720894:DXE720894 DNH720894:DNI720894 DDL720894:DDM720894 CTP720894:CTQ720894 CJT720894:CJU720894 BZX720894:BZY720894 BQB720894:BQC720894 BGF720894:BGG720894 AWJ720894:AWK720894 AMN720894:AMO720894 ACR720894:ACS720894 SV720894:SW720894 IZ720894:JA720894 D720894:E720894 WVL655358:WVM655358 WLP655358:WLQ655358 WBT655358:WBU655358 VRX655358:VRY655358 VIB655358:VIC655358 UYF655358:UYG655358 UOJ655358:UOK655358 UEN655358:UEO655358 TUR655358:TUS655358 TKV655358:TKW655358 TAZ655358:TBA655358 SRD655358:SRE655358 SHH655358:SHI655358 RXL655358:RXM655358 RNP655358:RNQ655358 RDT655358:RDU655358 QTX655358:QTY655358 QKB655358:QKC655358 QAF655358:QAG655358 PQJ655358:PQK655358 PGN655358:PGO655358 OWR655358:OWS655358 OMV655358:OMW655358 OCZ655358:ODA655358 NTD655358:NTE655358 NJH655358:NJI655358 MZL655358:MZM655358 MPP655358:MPQ655358 MFT655358:MFU655358 LVX655358:LVY655358 LMB655358:LMC655358 LCF655358:LCG655358 KSJ655358:KSK655358 KIN655358:KIO655358 JYR655358:JYS655358 JOV655358:JOW655358 JEZ655358:JFA655358 IVD655358:IVE655358 ILH655358:ILI655358 IBL655358:IBM655358 HRP655358:HRQ655358 HHT655358:HHU655358 GXX655358:GXY655358 GOB655358:GOC655358 GEF655358:GEG655358 FUJ655358:FUK655358 FKN655358:FKO655358 FAR655358:FAS655358 EQV655358:EQW655358 EGZ655358:EHA655358 DXD655358:DXE655358 DNH655358:DNI655358 DDL655358:DDM655358 CTP655358:CTQ655358 CJT655358:CJU655358 BZX655358:BZY655358 BQB655358:BQC655358 BGF655358:BGG655358 AWJ655358:AWK655358 AMN655358:AMO655358 ACR655358:ACS655358 SV655358:SW655358 IZ655358:JA655358 D655358:E655358 WVL589822:WVM589822 WLP589822:WLQ589822 WBT589822:WBU589822 VRX589822:VRY589822 VIB589822:VIC589822 UYF589822:UYG589822 UOJ589822:UOK589822 UEN589822:UEO589822 TUR589822:TUS589822 TKV589822:TKW589822 TAZ589822:TBA589822 SRD589822:SRE589822 SHH589822:SHI589822 RXL589822:RXM589822 RNP589822:RNQ589822 RDT589822:RDU589822 QTX589822:QTY589822 QKB589822:QKC589822 QAF589822:QAG589822 PQJ589822:PQK589822 PGN589822:PGO589822 OWR589822:OWS589822 OMV589822:OMW589822 OCZ589822:ODA589822 NTD589822:NTE589822 NJH589822:NJI589822 MZL589822:MZM589822 MPP589822:MPQ589822 MFT589822:MFU589822 LVX589822:LVY589822 LMB589822:LMC589822 LCF589822:LCG589822 KSJ589822:KSK589822 KIN589822:KIO589822 JYR589822:JYS589822 JOV589822:JOW589822 JEZ589822:JFA589822 IVD589822:IVE589822 ILH589822:ILI589822 IBL589822:IBM589822 HRP589822:HRQ589822 HHT589822:HHU589822 GXX589822:GXY589822 GOB589822:GOC589822 GEF589822:GEG589822 FUJ589822:FUK589822 FKN589822:FKO589822 FAR589822:FAS589822 EQV589822:EQW589822 EGZ589822:EHA589822 DXD589822:DXE589822 DNH589822:DNI589822 DDL589822:DDM589822 CTP589822:CTQ589822 CJT589822:CJU589822 BZX589822:BZY589822 BQB589822:BQC589822 BGF589822:BGG589822 AWJ589822:AWK589822 AMN589822:AMO589822 ACR589822:ACS589822 SV589822:SW589822 IZ589822:JA589822 D589822:E589822 WVL524286:WVM524286 WLP524286:WLQ524286 WBT524286:WBU524286 VRX524286:VRY524286 VIB524286:VIC524286 UYF524286:UYG524286 UOJ524286:UOK524286 UEN524286:UEO524286 TUR524286:TUS524286 TKV524286:TKW524286 TAZ524286:TBA524286 SRD524286:SRE524286 SHH524286:SHI524286 RXL524286:RXM524286 RNP524286:RNQ524286 RDT524286:RDU524286 QTX524286:QTY524286 QKB524286:QKC524286 QAF524286:QAG524286 PQJ524286:PQK524286 PGN524286:PGO524286 OWR524286:OWS524286 OMV524286:OMW524286 OCZ524286:ODA524286 NTD524286:NTE524286 NJH524286:NJI524286 MZL524286:MZM524286 MPP524286:MPQ524286 MFT524286:MFU524286 LVX524286:LVY524286 LMB524286:LMC524286 LCF524286:LCG524286 KSJ524286:KSK524286 KIN524286:KIO524286 JYR524286:JYS524286 JOV524286:JOW524286 JEZ524286:JFA524286 IVD524286:IVE524286 ILH524286:ILI524286 IBL524286:IBM524286 HRP524286:HRQ524286 HHT524286:HHU524286 GXX524286:GXY524286 GOB524286:GOC524286 GEF524286:GEG524286 FUJ524286:FUK524286 FKN524286:FKO524286 FAR524286:FAS524286 EQV524286:EQW524286 EGZ524286:EHA524286 DXD524286:DXE524286 DNH524286:DNI524286 DDL524286:DDM524286 CTP524286:CTQ524286 CJT524286:CJU524286 BZX524286:BZY524286 BQB524286:BQC524286 BGF524286:BGG524286 AWJ524286:AWK524286 AMN524286:AMO524286 ACR524286:ACS524286 SV524286:SW524286 IZ524286:JA524286 D524286:E524286 WVL458750:WVM458750 WLP458750:WLQ458750 WBT458750:WBU458750 VRX458750:VRY458750 VIB458750:VIC458750 UYF458750:UYG458750 UOJ458750:UOK458750 UEN458750:UEO458750 TUR458750:TUS458750 TKV458750:TKW458750 TAZ458750:TBA458750 SRD458750:SRE458750 SHH458750:SHI458750 RXL458750:RXM458750 RNP458750:RNQ458750 RDT458750:RDU458750 QTX458750:QTY458750 QKB458750:QKC458750 QAF458750:QAG458750 PQJ458750:PQK458750 PGN458750:PGO458750 OWR458750:OWS458750 OMV458750:OMW458750 OCZ458750:ODA458750 NTD458750:NTE458750 NJH458750:NJI458750 MZL458750:MZM458750 MPP458750:MPQ458750 MFT458750:MFU458750 LVX458750:LVY458750 LMB458750:LMC458750 LCF458750:LCG458750 KSJ458750:KSK458750 KIN458750:KIO458750 JYR458750:JYS458750 JOV458750:JOW458750 JEZ458750:JFA458750 IVD458750:IVE458750 ILH458750:ILI458750 IBL458750:IBM458750 HRP458750:HRQ458750 HHT458750:HHU458750 GXX458750:GXY458750 GOB458750:GOC458750 GEF458750:GEG458750 FUJ458750:FUK458750 FKN458750:FKO458750 FAR458750:FAS458750 EQV458750:EQW458750 EGZ458750:EHA458750 DXD458750:DXE458750 DNH458750:DNI458750 DDL458750:DDM458750 CTP458750:CTQ458750 CJT458750:CJU458750 BZX458750:BZY458750 BQB458750:BQC458750 BGF458750:BGG458750 AWJ458750:AWK458750 AMN458750:AMO458750 ACR458750:ACS458750 SV458750:SW458750 IZ458750:JA458750 D458750:E458750 WVL393214:WVM393214 WLP393214:WLQ393214 WBT393214:WBU393214 VRX393214:VRY393214 VIB393214:VIC393214 UYF393214:UYG393214 UOJ393214:UOK393214 UEN393214:UEO393214 TUR393214:TUS393214 TKV393214:TKW393214 TAZ393214:TBA393214 SRD393214:SRE393214 SHH393214:SHI393214 RXL393214:RXM393214 RNP393214:RNQ393214 RDT393214:RDU393214 QTX393214:QTY393214 QKB393214:QKC393214 QAF393214:QAG393214 PQJ393214:PQK393214 PGN393214:PGO393214 OWR393214:OWS393214 OMV393214:OMW393214 OCZ393214:ODA393214 NTD393214:NTE393214 NJH393214:NJI393214 MZL393214:MZM393214 MPP393214:MPQ393214 MFT393214:MFU393214 LVX393214:LVY393214 LMB393214:LMC393214 LCF393214:LCG393214 KSJ393214:KSK393214 KIN393214:KIO393214 JYR393214:JYS393214 JOV393214:JOW393214 JEZ393214:JFA393214 IVD393214:IVE393214 ILH393214:ILI393214 IBL393214:IBM393214 HRP393214:HRQ393214 HHT393214:HHU393214 GXX393214:GXY393214 GOB393214:GOC393214 GEF393214:GEG393214 FUJ393214:FUK393214 FKN393214:FKO393214 FAR393214:FAS393214 EQV393214:EQW393214 EGZ393214:EHA393214 DXD393214:DXE393214 DNH393214:DNI393214 DDL393214:DDM393214 CTP393214:CTQ393214 CJT393214:CJU393214 BZX393214:BZY393214 BQB393214:BQC393214 BGF393214:BGG393214 AWJ393214:AWK393214 AMN393214:AMO393214 ACR393214:ACS393214 SV393214:SW393214 IZ393214:JA393214 D393214:E393214 WVL327678:WVM327678 WLP327678:WLQ327678 WBT327678:WBU327678 VRX327678:VRY327678 VIB327678:VIC327678 UYF327678:UYG327678 UOJ327678:UOK327678 UEN327678:UEO327678 TUR327678:TUS327678 TKV327678:TKW327678 TAZ327678:TBA327678 SRD327678:SRE327678 SHH327678:SHI327678 RXL327678:RXM327678 RNP327678:RNQ327678 RDT327678:RDU327678 QTX327678:QTY327678 QKB327678:QKC327678 QAF327678:QAG327678 PQJ327678:PQK327678 PGN327678:PGO327678 OWR327678:OWS327678 OMV327678:OMW327678 OCZ327678:ODA327678 NTD327678:NTE327678 NJH327678:NJI327678 MZL327678:MZM327678 MPP327678:MPQ327678 MFT327678:MFU327678 LVX327678:LVY327678 LMB327678:LMC327678 LCF327678:LCG327678 KSJ327678:KSK327678 KIN327678:KIO327678 JYR327678:JYS327678 JOV327678:JOW327678 JEZ327678:JFA327678 IVD327678:IVE327678 ILH327678:ILI327678 IBL327678:IBM327678 HRP327678:HRQ327678 HHT327678:HHU327678 GXX327678:GXY327678 GOB327678:GOC327678 GEF327678:GEG327678 FUJ327678:FUK327678 FKN327678:FKO327678 FAR327678:FAS327678 EQV327678:EQW327678 EGZ327678:EHA327678 DXD327678:DXE327678 DNH327678:DNI327678 DDL327678:DDM327678 CTP327678:CTQ327678 CJT327678:CJU327678 BZX327678:BZY327678 BQB327678:BQC327678 BGF327678:BGG327678 AWJ327678:AWK327678 AMN327678:AMO327678 ACR327678:ACS327678 SV327678:SW327678 IZ327678:JA327678 D327678:E327678 WVL262142:WVM262142 WLP262142:WLQ262142 WBT262142:WBU262142 VRX262142:VRY262142 VIB262142:VIC262142 UYF262142:UYG262142 UOJ262142:UOK262142 UEN262142:UEO262142 TUR262142:TUS262142 TKV262142:TKW262142 TAZ262142:TBA262142 SRD262142:SRE262142 SHH262142:SHI262142 RXL262142:RXM262142 RNP262142:RNQ262142 RDT262142:RDU262142 QTX262142:QTY262142 QKB262142:QKC262142 QAF262142:QAG262142 PQJ262142:PQK262142 PGN262142:PGO262142 OWR262142:OWS262142 OMV262142:OMW262142 OCZ262142:ODA262142 NTD262142:NTE262142 NJH262142:NJI262142 MZL262142:MZM262142 MPP262142:MPQ262142 MFT262142:MFU262142 LVX262142:LVY262142 LMB262142:LMC262142 LCF262142:LCG262142 KSJ262142:KSK262142 KIN262142:KIO262142 JYR262142:JYS262142 JOV262142:JOW262142 JEZ262142:JFA262142 IVD262142:IVE262142 ILH262142:ILI262142 IBL262142:IBM262142 HRP262142:HRQ262142 HHT262142:HHU262142 GXX262142:GXY262142 GOB262142:GOC262142 GEF262142:GEG262142 FUJ262142:FUK262142 FKN262142:FKO262142 FAR262142:FAS262142 EQV262142:EQW262142 EGZ262142:EHA262142 DXD262142:DXE262142 DNH262142:DNI262142 DDL262142:DDM262142 CTP262142:CTQ262142 CJT262142:CJU262142 BZX262142:BZY262142 BQB262142:BQC262142 BGF262142:BGG262142 AWJ262142:AWK262142 AMN262142:AMO262142 ACR262142:ACS262142 SV262142:SW262142 IZ262142:JA262142 D262142:E262142 WVL196606:WVM196606 WLP196606:WLQ196606 WBT196606:WBU196606 VRX196606:VRY196606 VIB196606:VIC196606 UYF196606:UYG196606 UOJ196606:UOK196606 UEN196606:UEO196606 TUR196606:TUS196606 TKV196606:TKW196606 TAZ196606:TBA196606 SRD196606:SRE196606 SHH196606:SHI196606 RXL196606:RXM196606 RNP196606:RNQ196606 RDT196606:RDU196606 QTX196606:QTY196606 QKB196606:QKC196606 QAF196606:QAG196606 PQJ196606:PQK196606 PGN196606:PGO196606 OWR196606:OWS196606 OMV196606:OMW196606 OCZ196606:ODA196606 NTD196606:NTE196606 NJH196606:NJI196606 MZL196606:MZM196606 MPP196606:MPQ196606 MFT196606:MFU196606 LVX196606:LVY196606 LMB196606:LMC196606 LCF196606:LCG196606 KSJ196606:KSK196606 KIN196606:KIO196606 JYR196606:JYS196606 JOV196606:JOW196606 JEZ196606:JFA196606 IVD196606:IVE196606 ILH196606:ILI196606 IBL196606:IBM196606 HRP196606:HRQ196606 HHT196606:HHU196606 GXX196606:GXY196606 GOB196606:GOC196606 GEF196606:GEG196606 FUJ196606:FUK196606 FKN196606:FKO196606 FAR196606:FAS196606 EQV196606:EQW196606 EGZ196606:EHA196606 DXD196606:DXE196606 DNH196606:DNI196606 DDL196606:DDM196606 CTP196606:CTQ196606 CJT196606:CJU196606 BZX196606:BZY196606 BQB196606:BQC196606 BGF196606:BGG196606 AWJ196606:AWK196606 AMN196606:AMO196606 ACR196606:ACS196606 SV196606:SW196606 IZ196606:JA196606 D196606:E196606 WVL131070:WVM131070 WLP131070:WLQ131070 WBT131070:WBU131070 VRX131070:VRY131070 VIB131070:VIC131070 UYF131070:UYG131070 UOJ131070:UOK131070 UEN131070:UEO131070 TUR131070:TUS131070 TKV131070:TKW131070 TAZ131070:TBA131070 SRD131070:SRE131070 SHH131070:SHI131070 RXL131070:RXM131070 RNP131070:RNQ131070 RDT131070:RDU131070 QTX131070:QTY131070 QKB131070:QKC131070 QAF131070:QAG131070 PQJ131070:PQK131070 PGN131070:PGO131070 OWR131070:OWS131070 OMV131070:OMW131070 OCZ131070:ODA131070 NTD131070:NTE131070 NJH131070:NJI131070 MZL131070:MZM131070 MPP131070:MPQ131070 MFT131070:MFU131070 LVX131070:LVY131070 LMB131070:LMC131070 LCF131070:LCG131070 KSJ131070:KSK131070 KIN131070:KIO131070 JYR131070:JYS131070 JOV131070:JOW131070 JEZ131070:JFA131070 IVD131070:IVE131070 ILH131070:ILI131070 IBL131070:IBM131070 HRP131070:HRQ131070 HHT131070:HHU131070 GXX131070:GXY131070 GOB131070:GOC131070 GEF131070:GEG131070 FUJ131070:FUK131070 FKN131070:FKO131070 FAR131070:FAS131070 EQV131070:EQW131070 EGZ131070:EHA131070 DXD131070:DXE131070 DNH131070:DNI131070 DDL131070:DDM131070 CTP131070:CTQ131070 CJT131070:CJU131070 BZX131070:BZY131070 BQB131070:BQC131070 BGF131070:BGG131070 AWJ131070:AWK131070 AMN131070:AMO131070 ACR131070:ACS131070 SV131070:SW131070 IZ131070:JA131070 D131070:E131070 WVL65534:WVM65534 WLP65534:WLQ65534 WBT65534:WBU65534 VRX65534:VRY65534 VIB65534:VIC65534 UYF65534:UYG65534 UOJ65534:UOK65534 UEN65534:UEO65534 TUR65534:TUS65534 TKV65534:TKW65534 TAZ65534:TBA65534 SRD65534:SRE65534 SHH65534:SHI65534 RXL65534:RXM65534 RNP65534:RNQ65534 RDT65534:RDU65534 QTX65534:QTY65534 QKB65534:QKC65534 QAF65534:QAG65534 PQJ65534:PQK65534 PGN65534:PGO65534 OWR65534:OWS65534 OMV65534:OMW65534 OCZ65534:ODA65534 NTD65534:NTE65534 NJH65534:NJI65534 MZL65534:MZM65534 MPP65534:MPQ65534 MFT65534:MFU65534 LVX65534:LVY65534 LMB65534:LMC65534 LCF65534:LCG65534 KSJ65534:KSK65534 KIN65534:KIO65534 JYR65534:JYS65534 JOV65534:JOW65534 JEZ65534:JFA65534 IVD65534:IVE65534 ILH65534:ILI65534 IBL65534:IBM65534 HRP65534:HRQ65534 HHT65534:HHU65534 GXX65534:GXY65534 GOB65534:GOC65534 GEF65534:GEG65534 FUJ65534:FUK65534 FKN65534:FKO65534 FAR65534:FAS65534 EQV65534:EQW65534 EGZ65534:EHA65534 DXD65534:DXE65534 DNH65534:DNI65534 DDL65534:DDM65534 CTP65534:CTQ65534 CJT65534:CJU65534 BZX65534:BZY65534 BQB65534:BQC65534 BGF65534:BGG65534 AWJ65534:AWK65534 AMN65534:AMO65534 ACR65534:ACS65534 SV65534:SW65534 IZ65534:JA65534 D65534:E65534 WVL7:WVM7 WLP7:WLQ7 WBT7:WBU7 VRX7:VRY7 VIB7:VIC7 UYF7:UYG7 UOJ7:UOK7 UEN7:UEO7 TUR7:TUS7 TKV7:TKW7 TAZ7:TBA7 SRD7:SRE7 SHH7:SHI7 RXL7:RXM7 RNP7:RNQ7 RDT7:RDU7 QTX7:QTY7 QKB7:QKC7 QAF7:QAG7 PQJ7:PQK7 PGN7:PGO7 OWR7:OWS7 OMV7:OMW7 OCZ7:ODA7 NTD7:NTE7 NJH7:NJI7 MZL7:MZM7 MPP7:MPQ7 MFT7:MFU7 LVX7:LVY7 LMB7:LMC7 LCF7:LCG7 KSJ7:KSK7 KIN7:KIO7 JYR7:JYS7 JOV7:JOW7 JEZ7:JFA7 IVD7:IVE7 ILH7:ILI7 IBL7:IBM7 HRP7:HRQ7 HHT7:HHU7 GXX7:GXY7 GOB7:GOC7 GEF7:GEG7 FUJ7:FUK7 FKN7:FKO7 FAR7:FAS7 EQV7:EQW7 EGZ7:EHA7 DXD7:DXE7 DNH7:DNI7 DDL7:DDM7 CTP7:CTQ7 CJT7:CJU7 BZX7:BZY7 BQB7:BQC7 BGF7:BGG7 AWJ7:AWK7 AMN7:AMO7 ACR7:ACS7 SV7:SW7 IZ7:JA7">
      <formula1>$G$6:$G$9</formula1>
    </dataValidation>
    <dataValidation type="list" allowBlank="1" showInputMessage="1" showErrorMessage="1" sqref="WVL983040:WVM983040 SV9:SW9 ACR9:ACS9 AMN9:AMO9 AWJ9:AWK9 BGF9:BGG9 BQB9:BQC9 BZX9:BZY9 CJT9:CJU9 CTP9:CTQ9 DDL9:DDM9 DNH9:DNI9 DXD9:DXE9 EGZ9:EHA9 EQV9:EQW9 FAR9:FAS9 FKN9:FKO9 FUJ9:FUK9 GEF9:GEG9 GOB9:GOC9 GXX9:GXY9 HHT9:HHU9 HRP9:HRQ9 IBL9:IBM9 ILH9:ILI9 IVD9:IVE9 JEZ9:JFA9 JOV9:JOW9 JYR9:JYS9 KIN9:KIO9 KSJ9:KSK9 LCF9:LCG9 LMB9:LMC9 LVX9:LVY9 MFT9:MFU9 MPP9:MPQ9 MZL9:MZM9 NJH9:NJI9 NTD9:NTE9 OCZ9:ODA9 OMV9:OMW9 OWR9:OWS9 PGN9:PGO9 PQJ9:PQK9 QAF9:QAG9 QKB9:QKC9 QTX9:QTY9 RDT9:RDU9 RNP9:RNQ9 RXL9:RXM9 SHH9:SHI9 SRD9:SRE9 TAZ9:TBA9 TKV9:TKW9 TUR9:TUS9 UEN9:UEO9 UOJ9:UOK9 UYF9:UYG9 VIB9:VIC9 VRX9:VRY9 WBT9:WBU9 WLP9:WLQ9 WVL9:WVM9 D65536:E65536 IZ65536:JA65536 SV65536:SW65536 ACR65536:ACS65536 AMN65536:AMO65536 AWJ65536:AWK65536 BGF65536:BGG65536 BQB65536:BQC65536 BZX65536:BZY65536 CJT65536:CJU65536 CTP65536:CTQ65536 DDL65536:DDM65536 DNH65536:DNI65536 DXD65536:DXE65536 EGZ65536:EHA65536 EQV65536:EQW65536 FAR65536:FAS65536 FKN65536:FKO65536 FUJ65536:FUK65536 GEF65536:GEG65536 GOB65536:GOC65536 GXX65536:GXY65536 HHT65536:HHU65536 HRP65536:HRQ65536 IBL65536:IBM65536 ILH65536:ILI65536 IVD65536:IVE65536 JEZ65536:JFA65536 JOV65536:JOW65536 JYR65536:JYS65536 KIN65536:KIO65536 KSJ65536:KSK65536 LCF65536:LCG65536 LMB65536:LMC65536 LVX65536:LVY65536 MFT65536:MFU65536 MPP65536:MPQ65536 MZL65536:MZM65536 NJH65536:NJI65536 NTD65536:NTE65536 OCZ65536:ODA65536 OMV65536:OMW65536 OWR65536:OWS65536 PGN65536:PGO65536 PQJ65536:PQK65536 QAF65536:QAG65536 QKB65536:QKC65536 QTX65536:QTY65536 RDT65536:RDU65536 RNP65536:RNQ65536 RXL65536:RXM65536 SHH65536:SHI65536 SRD65536:SRE65536 TAZ65536:TBA65536 TKV65536:TKW65536 TUR65536:TUS65536 UEN65536:UEO65536 UOJ65536:UOK65536 UYF65536:UYG65536 VIB65536:VIC65536 VRX65536:VRY65536 WBT65536:WBU65536 WLP65536:WLQ65536 WVL65536:WVM65536 D131072:E131072 IZ131072:JA131072 SV131072:SW131072 ACR131072:ACS131072 AMN131072:AMO131072 AWJ131072:AWK131072 BGF131072:BGG131072 BQB131072:BQC131072 BZX131072:BZY131072 CJT131072:CJU131072 CTP131072:CTQ131072 DDL131072:DDM131072 DNH131072:DNI131072 DXD131072:DXE131072 EGZ131072:EHA131072 EQV131072:EQW131072 FAR131072:FAS131072 FKN131072:FKO131072 FUJ131072:FUK131072 GEF131072:GEG131072 GOB131072:GOC131072 GXX131072:GXY131072 HHT131072:HHU131072 HRP131072:HRQ131072 IBL131072:IBM131072 ILH131072:ILI131072 IVD131072:IVE131072 JEZ131072:JFA131072 JOV131072:JOW131072 JYR131072:JYS131072 KIN131072:KIO131072 KSJ131072:KSK131072 LCF131072:LCG131072 LMB131072:LMC131072 LVX131072:LVY131072 MFT131072:MFU131072 MPP131072:MPQ131072 MZL131072:MZM131072 NJH131072:NJI131072 NTD131072:NTE131072 OCZ131072:ODA131072 OMV131072:OMW131072 OWR131072:OWS131072 PGN131072:PGO131072 PQJ131072:PQK131072 QAF131072:QAG131072 QKB131072:QKC131072 QTX131072:QTY131072 RDT131072:RDU131072 RNP131072:RNQ131072 RXL131072:RXM131072 SHH131072:SHI131072 SRD131072:SRE131072 TAZ131072:TBA131072 TKV131072:TKW131072 TUR131072:TUS131072 UEN131072:UEO131072 UOJ131072:UOK131072 UYF131072:UYG131072 VIB131072:VIC131072 VRX131072:VRY131072 WBT131072:WBU131072 WLP131072:WLQ131072 WVL131072:WVM131072 D196608:E196608 IZ196608:JA196608 SV196608:SW196608 ACR196608:ACS196608 AMN196608:AMO196608 AWJ196608:AWK196608 BGF196608:BGG196608 BQB196608:BQC196608 BZX196608:BZY196608 CJT196608:CJU196608 CTP196608:CTQ196608 DDL196608:DDM196608 DNH196608:DNI196608 DXD196608:DXE196608 EGZ196608:EHA196608 EQV196608:EQW196608 FAR196608:FAS196608 FKN196608:FKO196608 FUJ196608:FUK196608 GEF196608:GEG196608 GOB196608:GOC196608 GXX196608:GXY196608 HHT196608:HHU196608 HRP196608:HRQ196608 IBL196608:IBM196608 ILH196608:ILI196608 IVD196608:IVE196608 JEZ196608:JFA196608 JOV196608:JOW196608 JYR196608:JYS196608 KIN196608:KIO196608 KSJ196608:KSK196608 LCF196608:LCG196608 LMB196608:LMC196608 LVX196608:LVY196608 MFT196608:MFU196608 MPP196608:MPQ196608 MZL196608:MZM196608 NJH196608:NJI196608 NTD196608:NTE196608 OCZ196608:ODA196608 OMV196608:OMW196608 OWR196608:OWS196608 PGN196608:PGO196608 PQJ196608:PQK196608 QAF196608:QAG196608 QKB196608:QKC196608 QTX196608:QTY196608 RDT196608:RDU196608 RNP196608:RNQ196608 RXL196608:RXM196608 SHH196608:SHI196608 SRD196608:SRE196608 TAZ196608:TBA196608 TKV196608:TKW196608 TUR196608:TUS196608 UEN196608:UEO196608 UOJ196608:UOK196608 UYF196608:UYG196608 VIB196608:VIC196608 VRX196608:VRY196608 WBT196608:WBU196608 WLP196608:WLQ196608 WVL196608:WVM196608 D262144:E262144 IZ262144:JA262144 SV262144:SW262144 ACR262144:ACS262144 AMN262144:AMO262144 AWJ262144:AWK262144 BGF262144:BGG262144 BQB262144:BQC262144 BZX262144:BZY262144 CJT262144:CJU262144 CTP262144:CTQ262144 DDL262144:DDM262144 DNH262144:DNI262144 DXD262144:DXE262144 EGZ262144:EHA262144 EQV262144:EQW262144 FAR262144:FAS262144 FKN262144:FKO262144 FUJ262144:FUK262144 GEF262144:GEG262144 GOB262144:GOC262144 GXX262144:GXY262144 HHT262144:HHU262144 HRP262144:HRQ262144 IBL262144:IBM262144 ILH262144:ILI262144 IVD262144:IVE262144 JEZ262144:JFA262144 JOV262144:JOW262144 JYR262144:JYS262144 KIN262144:KIO262144 KSJ262144:KSK262144 LCF262144:LCG262144 LMB262144:LMC262144 LVX262144:LVY262144 MFT262144:MFU262144 MPP262144:MPQ262144 MZL262144:MZM262144 NJH262144:NJI262144 NTD262144:NTE262144 OCZ262144:ODA262144 OMV262144:OMW262144 OWR262144:OWS262144 PGN262144:PGO262144 PQJ262144:PQK262144 QAF262144:QAG262144 QKB262144:QKC262144 QTX262144:QTY262144 RDT262144:RDU262144 RNP262144:RNQ262144 RXL262144:RXM262144 SHH262144:SHI262144 SRD262144:SRE262144 TAZ262144:TBA262144 TKV262144:TKW262144 TUR262144:TUS262144 UEN262144:UEO262144 UOJ262144:UOK262144 UYF262144:UYG262144 VIB262144:VIC262144 VRX262144:VRY262144 WBT262144:WBU262144 WLP262144:WLQ262144 WVL262144:WVM262144 D327680:E327680 IZ327680:JA327680 SV327680:SW327680 ACR327680:ACS327680 AMN327680:AMO327680 AWJ327680:AWK327680 BGF327680:BGG327680 BQB327680:BQC327680 BZX327680:BZY327680 CJT327680:CJU327680 CTP327680:CTQ327680 DDL327680:DDM327680 DNH327680:DNI327680 DXD327680:DXE327680 EGZ327680:EHA327680 EQV327680:EQW327680 FAR327680:FAS327680 FKN327680:FKO327680 FUJ327680:FUK327680 GEF327680:GEG327680 GOB327680:GOC327680 GXX327680:GXY327680 HHT327680:HHU327680 HRP327680:HRQ327680 IBL327680:IBM327680 ILH327680:ILI327680 IVD327680:IVE327680 JEZ327680:JFA327680 JOV327680:JOW327680 JYR327680:JYS327680 KIN327680:KIO327680 KSJ327680:KSK327680 LCF327680:LCG327680 LMB327680:LMC327680 LVX327680:LVY327680 MFT327680:MFU327680 MPP327680:MPQ327680 MZL327680:MZM327680 NJH327680:NJI327680 NTD327680:NTE327680 OCZ327680:ODA327680 OMV327680:OMW327680 OWR327680:OWS327680 PGN327680:PGO327680 PQJ327680:PQK327680 QAF327680:QAG327680 QKB327680:QKC327680 QTX327680:QTY327680 RDT327680:RDU327680 RNP327680:RNQ327680 RXL327680:RXM327680 SHH327680:SHI327680 SRD327680:SRE327680 TAZ327680:TBA327680 TKV327680:TKW327680 TUR327680:TUS327680 UEN327680:UEO327680 UOJ327680:UOK327680 UYF327680:UYG327680 VIB327680:VIC327680 VRX327680:VRY327680 WBT327680:WBU327680 WLP327680:WLQ327680 WVL327680:WVM327680 D393216:E393216 IZ393216:JA393216 SV393216:SW393216 ACR393216:ACS393216 AMN393216:AMO393216 AWJ393216:AWK393216 BGF393216:BGG393216 BQB393216:BQC393216 BZX393216:BZY393216 CJT393216:CJU393216 CTP393216:CTQ393216 DDL393216:DDM393216 DNH393216:DNI393216 DXD393216:DXE393216 EGZ393216:EHA393216 EQV393216:EQW393216 FAR393216:FAS393216 FKN393216:FKO393216 FUJ393216:FUK393216 GEF393216:GEG393216 GOB393216:GOC393216 GXX393216:GXY393216 HHT393216:HHU393216 HRP393216:HRQ393216 IBL393216:IBM393216 ILH393216:ILI393216 IVD393216:IVE393216 JEZ393216:JFA393216 JOV393216:JOW393216 JYR393216:JYS393216 KIN393216:KIO393216 KSJ393216:KSK393216 LCF393216:LCG393216 LMB393216:LMC393216 LVX393216:LVY393216 MFT393216:MFU393216 MPP393216:MPQ393216 MZL393216:MZM393216 NJH393216:NJI393216 NTD393216:NTE393216 OCZ393216:ODA393216 OMV393216:OMW393216 OWR393216:OWS393216 PGN393216:PGO393216 PQJ393216:PQK393216 QAF393216:QAG393216 QKB393216:QKC393216 QTX393216:QTY393216 RDT393216:RDU393216 RNP393216:RNQ393216 RXL393216:RXM393216 SHH393216:SHI393216 SRD393216:SRE393216 TAZ393216:TBA393216 TKV393216:TKW393216 TUR393216:TUS393216 UEN393216:UEO393216 UOJ393216:UOK393216 UYF393216:UYG393216 VIB393216:VIC393216 VRX393216:VRY393216 WBT393216:WBU393216 WLP393216:WLQ393216 WVL393216:WVM393216 D458752:E458752 IZ458752:JA458752 SV458752:SW458752 ACR458752:ACS458752 AMN458752:AMO458752 AWJ458752:AWK458752 BGF458752:BGG458752 BQB458752:BQC458752 BZX458752:BZY458752 CJT458752:CJU458752 CTP458752:CTQ458752 DDL458752:DDM458752 DNH458752:DNI458752 DXD458752:DXE458752 EGZ458752:EHA458752 EQV458752:EQW458752 FAR458752:FAS458752 FKN458752:FKO458752 FUJ458752:FUK458752 GEF458752:GEG458752 GOB458752:GOC458752 GXX458752:GXY458752 HHT458752:HHU458752 HRP458752:HRQ458752 IBL458752:IBM458752 ILH458752:ILI458752 IVD458752:IVE458752 JEZ458752:JFA458752 JOV458752:JOW458752 JYR458752:JYS458752 KIN458752:KIO458752 KSJ458752:KSK458752 LCF458752:LCG458752 LMB458752:LMC458752 LVX458752:LVY458752 MFT458752:MFU458752 MPP458752:MPQ458752 MZL458752:MZM458752 NJH458752:NJI458752 NTD458752:NTE458752 OCZ458752:ODA458752 OMV458752:OMW458752 OWR458752:OWS458752 PGN458752:PGO458752 PQJ458752:PQK458752 QAF458752:QAG458752 QKB458752:QKC458752 QTX458752:QTY458752 RDT458752:RDU458752 RNP458752:RNQ458752 RXL458752:RXM458752 SHH458752:SHI458752 SRD458752:SRE458752 TAZ458752:TBA458752 TKV458752:TKW458752 TUR458752:TUS458752 UEN458752:UEO458752 UOJ458752:UOK458752 UYF458752:UYG458752 VIB458752:VIC458752 VRX458752:VRY458752 WBT458752:WBU458752 WLP458752:WLQ458752 WVL458752:WVM458752 D524288:E524288 IZ524288:JA524288 SV524288:SW524288 ACR524288:ACS524288 AMN524288:AMO524288 AWJ524288:AWK524288 BGF524288:BGG524288 BQB524288:BQC524288 BZX524288:BZY524288 CJT524288:CJU524288 CTP524288:CTQ524288 DDL524288:DDM524288 DNH524288:DNI524288 DXD524288:DXE524288 EGZ524288:EHA524288 EQV524288:EQW524288 FAR524288:FAS524288 FKN524288:FKO524288 FUJ524288:FUK524288 GEF524288:GEG524288 GOB524288:GOC524288 GXX524288:GXY524288 HHT524288:HHU524288 HRP524288:HRQ524288 IBL524288:IBM524288 ILH524288:ILI524288 IVD524288:IVE524288 JEZ524288:JFA524288 JOV524288:JOW524288 JYR524288:JYS524288 KIN524288:KIO524288 KSJ524288:KSK524288 LCF524288:LCG524288 LMB524288:LMC524288 LVX524288:LVY524288 MFT524288:MFU524288 MPP524288:MPQ524288 MZL524288:MZM524288 NJH524288:NJI524288 NTD524288:NTE524288 OCZ524288:ODA524288 OMV524288:OMW524288 OWR524288:OWS524288 PGN524288:PGO524288 PQJ524288:PQK524288 QAF524288:QAG524288 QKB524288:QKC524288 QTX524288:QTY524288 RDT524288:RDU524288 RNP524288:RNQ524288 RXL524288:RXM524288 SHH524288:SHI524288 SRD524288:SRE524288 TAZ524288:TBA524288 TKV524288:TKW524288 TUR524288:TUS524288 UEN524288:UEO524288 UOJ524288:UOK524288 UYF524288:UYG524288 VIB524288:VIC524288 VRX524288:VRY524288 WBT524288:WBU524288 WLP524288:WLQ524288 WVL524288:WVM524288 D589824:E589824 IZ589824:JA589824 SV589824:SW589824 ACR589824:ACS589824 AMN589824:AMO589824 AWJ589824:AWK589824 BGF589824:BGG589824 BQB589824:BQC589824 BZX589824:BZY589824 CJT589824:CJU589824 CTP589824:CTQ589824 DDL589824:DDM589824 DNH589824:DNI589824 DXD589824:DXE589824 EGZ589824:EHA589824 EQV589824:EQW589824 FAR589824:FAS589824 FKN589824:FKO589824 FUJ589824:FUK589824 GEF589824:GEG589824 GOB589824:GOC589824 GXX589824:GXY589824 HHT589824:HHU589824 HRP589824:HRQ589824 IBL589824:IBM589824 ILH589824:ILI589824 IVD589824:IVE589824 JEZ589824:JFA589824 JOV589824:JOW589824 JYR589824:JYS589824 KIN589824:KIO589824 KSJ589824:KSK589824 LCF589824:LCG589824 LMB589824:LMC589824 LVX589824:LVY589824 MFT589824:MFU589824 MPP589824:MPQ589824 MZL589824:MZM589824 NJH589824:NJI589824 NTD589824:NTE589824 OCZ589824:ODA589824 OMV589824:OMW589824 OWR589824:OWS589824 PGN589824:PGO589824 PQJ589824:PQK589824 QAF589824:QAG589824 QKB589824:QKC589824 QTX589824:QTY589824 RDT589824:RDU589824 RNP589824:RNQ589824 RXL589824:RXM589824 SHH589824:SHI589824 SRD589824:SRE589824 TAZ589824:TBA589824 TKV589824:TKW589824 TUR589824:TUS589824 UEN589824:UEO589824 UOJ589824:UOK589824 UYF589824:UYG589824 VIB589824:VIC589824 VRX589824:VRY589824 WBT589824:WBU589824 WLP589824:WLQ589824 WVL589824:WVM589824 D655360:E655360 IZ655360:JA655360 SV655360:SW655360 ACR655360:ACS655360 AMN655360:AMO655360 AWJ655360:AWK655360 BGF655360:BGG655360 BQB655360:BQC655360 BZX655360:BZY655360 CJT655360:CJU655360 CTP655360:CTQ655360 DDL655360:DDM655360 DNH655360:DNI655360 DXD655360:DXE655360 EGZ655360:EHA655360 EQV655360:EQW655360 FAR655360:FAS655360 FKN655360:FKO655360 FUJ655360:FUK655360 GEF655360:GEG655360 GOB655360:GOC655360 GXX655360:GXY655360 HHT655360:HHU655360 HRP655360:HRQ655360 IBL655360:IBM655360 ILH655360:ILI655360 IVD655360:IVE655360 JEZ655360:JFA655360 JOV655360:JOW655360 JYR655360:JYS655360 KIN655360:KIO655360 KSJ655360:KSK655360 LCF655360:LCG655360 LMB655360:LMC655360 LVX655360:LVY655360 MFT655360:MFU655360 MPP655360:MPQ655360 MZL655360:MZM655360 NJH655360:NJI655360 NTD655360:NTE655360 OCZ655360:ODA655360 OMV655360:OMW655360 OWR655360:OWS655360 PGN655360:PGO655360 PQJ655360:PQK655360 QAF655360:QAG655360 QKB655360:QKC655360 QTX655360:QTY655360 RDT655360:RDU655360 RNP655360:RNQ655360 RXL655360:RXM655360 SHH655360:SHI655360 SRD655360:SRE655360 TAZ655360:TBA655360 TKV655360:TKW655360 TUR655360:TUS655360 UEN655360:UEO655360 UOJ655360:UOK655360 UYF655360:UYG655360 VIB655360:VIC655360 VRX655360:VRY655360 WBT655360:WBU655360 WLP655360:WLQ655360 WVL655360:WVM655360 D720896:E720896 IZ720896:JA720896 SV720896:SW720896 ACR720896:ACS720896 AMN720896:AMO720896 AWJ720896:AWK720896 BGF720896:BGG720896 BQB720896:BQC720896 BZX720896:BZY720896 CJT720896:CJU720896 CTP720896:CTQ720896 DDL720896:DDM720896 DNH720896:DNI720896 DXD720896:DXE720896 EGZ720896:EHA720896 EQV720896:EQW720896 FAR720896:FAS720896 FKN720896:FKO720896 FUJ720896:FUK720896 GEF720896:GEG720896 GOB720896:GOC720896 GXX720896:GXY720896 HHT720896:HHU720896 HRP720896:HRQ720896 IBL720896:IBM720896 ILH720896:ILI720896 IVD720896:IVE720896 JEZ720896:JFA720896 JOV720896:JOW720896 JYR720896:JYS720896 KIN720896:KIO720896 KSJ720896:KSK720896 LCF720896:LCG720896 LMB720896:LMC720896 LVX720896:LVY720896 MFT720896:MFU720896 MPP720896:MPQ720896 MZL720896:MZM720896 NJH720896:NJI720896 NTD720896:NTE720896 OCZ720896:ODA720896 OMV720896:OMW720896 OWR720896:OWS720896 PGN720896:PGO720896 PQJ720896:PQK720896 QAF720896:QAG720896 QKB720896:QKC720896 QTX720896:QTY720896 RDT720896:RDU720896 RNP720896:RNQ720896 RXL720896:RXM720896 SHH720896:SHI720896 SRD720896:SRE720896 TAZ720896:TBA720896 TKV720896:TKW720896 TUR720896:TUS720896 UEN720896:UEO720896 UOJ720896:UOK720896 UYF720896:UYG720896 VIB720896:VIC720896 VRX720896:VRY720896 WBT720896:WBU720896 WLP720896:WLQ720896 WVL720896:WVM720896 D786432:E786432 IZ786432:JA786432 SV786432:SW786432 ACR786432:ACS786432 AMN786432:AMO786432 AWJ786432:AWK786432 BGF786432:BGG786432 BQB786432:BQC786432 BZX786432:BZY786432 CJT786432:CJU786432 CTP786432:CTQ786432 DDL786432:DDM786432 DNH786432:DNI786432 DXD786432:DXE786432 EGZ786432:EHA786432 EQV786432:EQW786432 FAR786432:FAS786432 FKN786432:FKO786432 FUJ786432:FUK786432 GEF786432:GEG786432 GOB786432:GOC786432 GXX786432:GXY786432 HHT786432:HHU786432 HRP786432:HRQ786432 IBL786432:IBM786432 ILH786432:ILI786432 IVD786432:IVE786432 JEZ786432:JFA786432 JOV786432:JOW786432 JYR786432:JYS786432 KIN786432:KIO786432 KSJ786432:KSK786432 LCF786432:LCG786432 LMB786432:LMC786432 LVX786432:LVY786432 MFT786432:MFU786432 MPP786432:MPQ786432 MZL786432:MZM786432 NJH786432:NJI786432 NTD786432:NTE786432 OCZ786432:ODA786432 OMV786432:OMW786432 OWR786432:OWS786432 PGN786432:PGO786432 PQJ786432:PQK786432 QAF786432:QAG786432 QKB786432:QKC786432 QTX786432:QTY786432 RDT786432:RDU786432 RNP786432:RNQ786432 RXL786432:RXM786432 SHH786432:SHI786432 SRD786432:SRE786432 TAZ786432:TBA786432 TKV786432:TKW786432 TUR786432:TUS786432 UEN786432:UEO786432 UOJ786432:UOK786432 UYF786432:UYG786432 VIB786432:VIC786432 VRX786432:VRY786432 WBT786432:WBU786432 WLP786432:WLQ786432 WVL786432:WVM786432 D851968:E851968 IZ851968:JA851968 SV851968:SW851968 ACR851968:ACS851968 AMN851968:AMO851968 AWJ851968:AWK851968 BGF851968:BGG851968 BQB851968:BQC851968 BZX851968:BZY851968 CJT851968:CJU851968 CTP851968:CTQ851968 DDL851968:DDM851968 DNH851968:DNI851968 DXD851968:DXE851968 EGZ851968:EHA851968 EQV851968:EQW851968 FAR851968:FAS851968 FKN851968:FKO851968 FUJ851968:FUK851968 GEF851968:GEG851968 GOB851968:GOC851968 GXX851968:GXY851968 HHT851968:HHU851968 HRP851968:HRQ851968 IBL851968:IBM851968 ILH851968:ILI851968 IVD851968:IVE851968 JEZ851968:JFA851968 JOV851968:JOW851968 JYR851968:JYS851968 KIN851968:KIO851968 KSJ851968:KSK851968 LCF851968:LCG851968 LMB851968:LMC851968 LVX851968:LVY851968 MFT851968:MFU851968 MPP851968:MPQ851968 MZL851968:MZM851968 NJH851968:NJI851968 NTD851968:NTE851968 OCZ851968:ODA851968 OMV851968:OMW851968 OWR851968:OWS851968 PGN851968:PGO851968 PQJ851968:PQK851968 QAF851968:QAG851968 QKB851968:QKC851968 QTX851968:QTY851968 RDT851968:RDU851968 RNP851968:RNQ851968 RXL851968:RXM851968 SHH851968:SHI851968 SRD851968:SRE851968 TAZ851968:TBA851968 TKV851968:TKW851968 TUR851968:TUS851968 UEN851968:UEO851968 UOJ851968:UOK851968 UYF851968:UYG851968 VIB851968:VIC851968 VRX851968:VRY851968 WBT851968:WBU851968 WLP851968:WLQ851968 WVL851968:WVM851968 D917504:E917504 IZ917504:JA917504 SV917504:SW917504 ACR917504:ACS917504 AMN917504:AMO917504 AWJ917504:AWK917504 BGF917504:BGG917504 BQB917504:BQC917504 BZX917504:BZY917504 CJT917504:CJU917504 CTP917504:CTQ917504 DDL917504:DDM917504 DNH917504:DNI917504 DXD917504:DXE917504 EGZ917504:EHA917504 EQV917504:EQW917504 FAR917504:FAS917504 FKN917504:FKO917504 FUJ917504:FUK917504 GEF917504:GEG917504 GOB917504:GOC917504 GXX917504:GXY917504 HHT917504:HHU917504 HRP917504:HRQ917504 IBL917504:IBM917504 ILH917504:ILI917504 IVD917504:IVE917504 JEZ917504:JFA917504 JOV917504:JOW917504 JYR917504:JYS917504 KIN917504:KIO917504 KSJ917504:KSK917504 LCF917504:LCG917504 LMB917504:LMC917504 LVX917504:LVY917504 MFT917504:MFU917504 MPP917504:MPQ917504 MZL917504:MZM917504 NJH917504:NJI917504 NTD917504:NTE917504 OCZ917504:ODA917504 OMV917504:OMW917504 OWR917504:OWS917504 PGN917504:PGO917504 PQJ917504:PQK917504 QAF917504:QAG917504 QKB917504:QKC917504 QTX917504:QTY917504 RDT917504:RDU917504 RNP917504:RNQ917504 RXL917504:RXM917504 SHH917504:SHI917504 SRD917504:SRE917504 TAZ917504:TBA917504 TKV917504:TKW917504 TUR917504:TUS917504 UEN917504:UEO917504 UOJ917504:UOK917504 UYF917504:UYG917504 VIB917504:VIC917504 VRX917504:VRY917504 WBT917504:WBU917504 WLP917504:WLQ917504 WVL917504:WVM917504 D983040:E983040 IZ983040:JA983040 SV983040:SW983040 ACR983040:ACS983040 AMN983040:AMO983040 AWJ983040:AWK983040 BGF983040:BGG983040 BQB983040:BQC983040 BZX983040:BZY983040 CJT983040:CJU983040 CTP983040:CTQ983040 DDL983040:DDM983040 DNH983040:DNI983040 DXD983040:DXE983040 EGZ983040:EHA983040 EQV983040:EQW983040 FAR983040:FAS983040 FKN983040:FKO983040 FUJ983040:FUK983040 GEF983040:GEG983040 GOB983040:GOC983040 GXX983040:GXY983040 HHT983040:HHU983040 HRP983040:HRQ983040 IBL983040:IBM983040 ILH983040:ILI983040 IVD983040:IVE983040 JEZ983040:JFA983040 JOV983040:JOW983040 JYR983040:JYS983040 KIN983040:KIO983040 KSJ983040:KSK983040 LCF983040:LCG983040 LMB983040:LMC983040 LVX983040:LVY983040 MFT983040:MFU983040 MPP983040:MPQ983040 MZL983040:MZM983040 NJH983040:NJI983040 NTD983040:NTE983040 OCZ983040:ODA983040 OMV983040:OMW983040 OWR983040:OWS983040 PGN983040:PGO983040 PQJ983040:PQK983040 QAF983040:QAG983040 QKB983040:QKC983040 QTX983040:QTY983040 RDT983040:RDU983040 RNP983040:RNQ983040 RXL983040:RXM983040 SHH983040:SHI983040 SRD983040:SRE983040 TAZ983040:TBA983040 TKV983040:TKW983040 TUR983040:TUS983040 UEN983040:UEO983040 UOJ983040:UOK983040 UYF983040:UYG983040 VIB983040:VIC983040 VRX983040:VRY983040 WBT983040:WBU983040 WLP983040:WLQ983040 IZ9:JA9">
      <formula1>$H$11:$H$21</formula1>
    </dataValidation>
    <dataValidation type="list" allowBlank="1" showInputMessage="1" showErrorMessage="1" sqref="D9:E9">
      <formula1>$H$11:$H$167</formula1>
    </dataValidation>
    <dataValidation type="list" allowBlank="1" showInputMessage="1" showErrorMessage="1" sqref="WVL983037:WVM983037 IZ6:JA6 WLP983037:WLQ983037 WBT983037:WBU983037 VRX983037:VRY983037 VIB983037:VIC983037 UYF983037:UYG983037 UOJ983037:UOK983037 UEN983037:UEO983037 TUR983037:TUS983037 TKV983037:TKW983037 TAZ983037:TBA983037 SRD983037:SRE983037 SHH983037:SHI983037 RXL983037:RXM983037 RNP983037:RNQ983037 RDT983037:RDU983037 QTX983037:QTY983037 QKB983037:QKC983037 QAF983037:QAG983037 PQJ983037:PQK983037 PGN983037:PGO983037 OWR983037:OWS983037 OMV983037:OMW983037 OCZ983037:ODA983037 NTD983037:NTE983037 NJH983037:NJI983037 MZL983037:MZM983037 MPP983037:MPQ983037 MFT983037:MFU983037 LVX983037:LVY983037 LMB983037:LMC983037 LCF983037:LCG983037 KSJ983037:KSK983037 KIN983037:KIO983037 JYR983037:JYS983037 JOV983037:JOW983037 JEZ983037:JFA983037 IVD983037:IVE983037 ILH983037:ILI983037 IBL983037:IBM983037 HRP983037:HRQ983037 HHT983037:HHU983037 GXX983037:GXY983037 GOB983037:GOC983037 GEF983037:GEG983037 FUJ983037:FUK983037 FKN983037:FKO983037 FAR983037:FAS983037 EQV983037:EQW983037 EGZ983037:EHA983037 DXD983037:DXE983037 DNH983037:DNI983037 DDL983037:DDM983037 CTP983037:CTQ983037 CJT983037:CJU983037 BZX983037:BZY983037 BQB983037:BQC983037 BGF983037:BGG983037 AWJ983037:AWK983037 AMN983037:AMO983037 ACR983037:ACS983037 SV983037:SW983037 IZ983037:JA983037 D983037:E983037 WVL917501:WVM917501 WLP917501:WLQ917501 WBT917501:WBU917501 VRX917501:VRY917501 VIB917501:VIC917501 UYF917501:UYG917501 UOJ917501:UOK917501 UEN917501:UEO917501 TUR917501:TUS917501 TKV917501:TKW917501 TAZ917501:TBA917501 SRD917501:SRE917501 SHH917501:SHI917501 RXL917501:RXM917501 RNP917501:RNQ917501 RDT917501:RDU917501 QTX917501:QTY917501 QKB917501:QKC917501 QAF917501:QAG917501 PQJ917501:PQK917501 PGN917501:PGO917501 OWR917501:OWS917501 OMV917501:OMW917501 OCZ917501:ODA917501 NTD917501:NTE917501 NJH917501:NJI917501 MZL917501:MZM917501 MPP917501:MPQ917501 MFT917501:MFU917501 LVX917501:LVY917501 LMB917501:LMC917501 LCF917501:LCG917501 KSJ917501:KSK917501 KIN917501:KIO917501 JYR917501:JYS917501 JOV917501:JOW917501 JEZ917501:JFA917501 IVD917501:IVE917501 ILH917501:ILI917501 IBL917501:IBM917501 HRP917501:HRQ917501 HHT917501:HHU917501 GXX917501:GXY917501 GOB917501:GOC917501 GEF917501:GEG917501 FUJ917501:FUK917501 FKN917501:FKO917501 FAR917501:FAS917501 EQV917501:EQW917501 EGZ917501:EHA917501 DXD917501:DXE917501 DNH917501:DNI917501 DDL917501:DDM917501 CTP917501:CTQ917501 CJT917501:CJU917501 BZX917501:BZY917501 BQB917501:BQC917501 BGF917501:BGG917501 AWJ917501:AWK917501 AMN917501:AMO917501 ACR917501:ACS917501 SV917501:SW917501 IZ917501:JA917501 D917501:E917501 WVL851965:WVM851965 WLP851965:WLQ851965 WBT851965:WBU851965 VRX851965:VRY851965 VIB851965:VIC851965 UYF851965:UYG851965 UOJ851965:UOK851965 UEN851965:UEO851965 TUR851965:TUS851965 TKV851965:TKW851965 TAZ851965:TBA851965 SRD851965:SRE851965 SHH851965:SHI851965 RXL851965:RXM851965 RNP851965:RNQ851965 RDT851965:RDU851965 QTX851965:QTY851965 QKB851965:QKC851965 QAF851965:QAG851965 PQJ851965:PQK851965 PGN851965:PGO851965 OWR851965:OWS851965 OMV851965:OMW851965 OCZ851965:ODA851965 NTD851965:NTE851965 NJH851965:NJI851965 MZL851965:MZM851965 MPP851965:MPQ851965 MFT851965:MFU851965 LVX851965:LVY851965 LMB851965:LMC851965 LCF851965:LCG851965 KSJ851965:KSK851965 KIN851965:KIO851965 JYR851965:JYS851965 JOV851965:JOW851965 JEZ851965:JFA851965 IVD851965:IVE851965 ILH851965:ILI851965 IBL851965:IBM851965 HRP851965:HRQ851965 HHT851965:HHU851965 GXX851965:GXY851965 GOB851965:GOC851965 GEF851965:GEG851965 FUJ851965:FUK851965 FKN851965:FKO851965 FAR851965:FAS851965 EQV851965:EQW851965 EGZ851965:EHA851965 DXD851965:DXE851965 DNH851965:DNI851965 DDL851965:DDM851965 CTP851965:CTQ851965 CJT851965:CJU851965 BZX851965:BZY851965 BQB851965:BQC851965 BGF851965:BGG851965 AWJ851965:AWK851965 AMN851965:AMO851965 ACR851965:ACS851965 SV851965:SW851965 IZ851965:JA851965 D851965:E851965 WVL786429:WVM786429 WLP786429:WLQ786429 WBT786429:WBU786429 VRX786429:VRY786429 VIB786429:VIC786429 UYF786429:UYG786429 UOJ786429:UOK786429 UEN786429:UEO786429 TUR786429:TUS786429 TKV786429:TKW786429 TAZ786429:TBA786429 SRD786429:SRE786429 SHH786429:SHI786429 RXL786429:RXM786429 RNP786429:RNQ786429 RDT786429:RDU786429 QTX786429:QTY786429 QKB786429:QKC786429 QAF786429:QAG786429 PQJ786429:PQK786429 PGN786429:PGO786429 OWR786429:OWS786429 OMV786429:OMW786429 OCZ786429:ODA786429 NTD786429:NTE786429 NJH786429:NJI786429 MZL786429:MZM786429 MPP786429:MPQ786429 MFT786429:MFU786429 LVX786429:LVY786429 LMB786429:LMC786429 LCF786429:LCG786429 KSJ786429:KSK786429 KIN786429:KIO786429 JYR786429:JYS786429 JOV786429:JOW786429 JEZ786429:JFA786429 IVD786429:IVE786429 ILH786429:ILI786429 IBL786429:IBM786429 HRP786429:HRQ786429 HHT786429:HHU786429 GXX786429:GXY786429 GOB786429:GOC786429 GEF786429:GEG786429 FUJ786429:FUK786429 FKN786429:FKO786429 FAR786429:FAS786429 EQV786429:EQW786429 EGZ786429:EHA786429 DXD786429:DXE786429 DNH786429:DNI786429 DDL786429:DDM786429 CTP786429:CTQ786429 CJT786429:CJU786429 BZX786429:BZY786429 BQB786429:BQC786429 BGF786429:BGG786429 AWJ786429:AWK786429 AMN786429:AMO786429 ACR786429:ACS786429 SV786429:SW786429 IZ786429:JA786429 D786429:E786429 WVL720893:WVM720893 WLP720893:WLQ720893 WBT720893:WBU720893 VRX720893:VRY720893 VIB720893:VIC720893 UYF720893:UYG720893 UOJ720893:UOK720893 UEN720893:UEO720893 TUR720893:TUS720893 TKV720893:TKW720893 TAZ720893:TBA720893 SRD720893:SRE720893 SHH720893:SHI720893 RXL720893:RXM720893 RNP720893:RNQ720893 RDT720893:RDU720893 QTX720893:QTY720893 QKB720893:QKC720893 QAF720893:QAG720893 PQJ720893:PQK720893 PGN720893:PGO720893 OWR720893:OWS720893 OMV720893:OMW720893 OCZ720893:ODA720893 NTD720893:NTE720893 NJH720893:NJI720893 MZL720893:MZM720893 MPP720893:MPQ720893 MFT720893:MFU720893 LVX720893:LVY720893 LMB720893:LMC720893 LCF720893:LCG720893 KSJ720893:KSK720893 KIN720893:KIO720893 JYR720893:JYS720893 JOV720893:JOW720893 JEZ720893:JFA720893 IVD720893:IVE720893 ILH720893:ILI720893 IBL720893:IBM720893 HRP720893:HRQ720893 HHT720893:HHU720893 GXX720893:GXY720893 GOB720893:GOC720893 GEF720893:GEG720893 FUJ720893:FUK720893 FKN720893:FKO720893 FAR720893:FAS720893 EQV720893:EQW720893 EGZ720893:EHA720893 DXD720893:DXE720893 DNH720893:DNI720893 DDL720893:DDM720893 CTP720893:CTQ720893 CJT720893:CJU720893 BZX720893:BZY720893 BQB720893:BQC720893 BGF720893:BGG720893 AWJ720893:AWK720893 AMN720893:AMO720893 ACR720893:ACS720893 SV720893:SW720893 IZ720893:JA720893 D720893:E720893 WVL655357:WVM655357 WLP655357:WLQ655357 WBT655357:WBU655357 VRX655357:VRY655357 VIB655357:VIC655357 UYF655357:UYG655357 UOJ655357:UOK655357 UEN655357:UEO655357 TUR655357:TUS655357 TKV655357:TKW655357 TAZ655357:TBA655357 SRD655357:SRE655357 SHH655357:SHI655357 RXL655357:RXM655357 RNP655357:RNQ655357 RDT655357:RDU655357 QTX655357:QTY655357 QKB655357:QKC655357 QAF655357:QAG655357 PQJ655357:PQK655357 PGN655357:PGO655357 OWR655357:OWS655357 OMV655357:OMW655357 OCZ655357:ODA655357 NTD655357:NTE655357 NJH655357:NJI655357 MZL655357:MZM655357 MPP655357:MPQ655357 MFT655357:MFU655357 LVX655357:LVY655357 LMB655357:LMC655357 LCF655357:LCG655357 KSJ655357:KSK655357 KIN655357:KIO655357 JYR655357:JYS655357 JOV655357:JOW655357 JEZ655357:JFA655357 IVD655357:IVE655357 ILH655357:ILI655357 IBL655357:IBM655357 HRP655357:HRQ655357 HHT655357:HHU655357 GXX655357:GXY655357 GOB655357:GOC655357 GEF655357:GEG655357 FUJ655357:FUK655357 FKN655357:FKO655357 FAR655357:FAS655357 EQV655357:EQW655357 EGZ655357:EHA655357 DXD655357:DXE655357 DNH655357:DNI655357 DDL655357:DDM655357 CTP655357:CTQ655357 CJT655357:CJU655357 BZX655357:BZY655357 BQB655357:BQC655357 BGF655357:BGG655357 AWJ655357:AWK655357 AMN655357:AMO655357 ACR655357:ACS655357 SV655357:SW655357 IZ655357:JA655357 D655357:E655357 WVL589821:WVM589821 WLP589821:WLQ589821 WBT589821:WBU589821 VRX589821:VRY589821 VIB589821:VIC589821 UYF589821:UYG589821 UOJ589821:UOK589821 UEN589821:UEO589821 TUR589821:TUS589821 TKV589821:TKW589821 TAZ589821:TBA589821 SRD589821:SRE589821 SHH589821:SHI589821 RXL589821:RXM589821 RNP589821:RNQ589821 RDT589821:RDU589821 QTX589821:QTY589821 QKB589821:QKC589821 QAF589821:QAG589821 PQJ589821:PQK589821 PGN589821:PGO589821 OWR589821:OWS589821 OMV589821:OMW589821 OCZ589821:ODA589821 NTD589821:NTE589821 NJH589821:NJI589821 MZL589821:MZM589821 MPP589821:MPQ589821 MFT589821:MFU589821 LVX589821:LVY589821 LMB589821:LMC589821 LCF589821:LCG589821 KSJ589821:KSK589821 KIN589821:KIO589821 JYR589821:JYS589821 JOV589821:JOW589821 JEZ589821:JFA589821 IVD589821:IVE589821 ILH589821:ILI589821 IBL589821:IBM589821 HRP589821:HRQ589821 HHT589821:HHU589821 GXX589821:GXY589821 GOB589821:GOC589821 GEF589821:GEG589821 FUJ589821:FUK589821 FKN589821:FKO589821 FAR589821:FAS589821 EQV589821:EQW589821 EGZ589821:EHA589821 DXD589821:DXE589821 DNH589821:DNI589821 DDL589821:DDM589821 CTP589821:CTQ589821 CJT589821:CJU589821 BZX589821:BZY589821 BQB589821:BQC589821 BGF589821:BGG589821 AWJ589821:AWK589821 AMN589821:AMO589821 ACR589821:ACS589821 SV589821:SW589821 IZ589821:JA589821 D589821:E589821 WVL524285:WVM524285 WLP524285:WLQ524285 WBT524285:WBU524285 VRX524285:VRY524285 VIB524285:VIC524285 UYF524285:UYG524285 UOJ524285:UOK524285 UEN524285:UEO524285 TUR524285:TUS524285 TKV524285:TKW524285 TAZ524285:TBA524285 SRD524285:SRE524285 SHH524285:SHI524285 RXL524285:RXM524285 RNP524285:RNQ524285 RDT524285:RDU524285 QTX524285:QTY524285 QKB524285:QKC524285 QAF524285:QAG524285 PQJ524285:PQK524285 PGN524285:PGO524285 OWR524285:OWS524285 OMV524285:OMW524285 OCZ524285:ODA524285 NTD524285:NTE524285 NJH524285:NJI524285 MZL524285:MZM524285 MPP524285:MPQ524285 MFT524285:MFU524285 LVX524285:LVY524285 LMB524285:LMC524285 LCF524285:LCG524285 KSJ524285:KSK524285 KIN524285:KIO524285 JYR524285:JYS524285 JOV524285:JOW524285 JEZ524285:JFA524285 IVD524285:IVE524285 ILH524285:ILI524285 IBL524285:IBM524285 HRP524285:HRQ524285 HHT524285:HHU524285 GXX524285:GXY524285 GOB524285:GOC524285 GEF524285:GEG524285 FUJ524285:FUK524285 FKN524285:FKO524285 FAR524285:FAS524285 EQV524285:EQW524285 EGZ524285:EHA524285 DXD524285:DXE524285 DNH524285:DNI524285 DDL524285:DDM524285 CTP524285:CTQ524285 CJT524285:CJU524285 BZX524285:BZY524285 BQB524285:BQC524285 BGF524285:BGG524285 AWJ524285:AWK524285 AMN524285:AMO524285 ACR524285:ACS524285 SV524285:SW524285 IZ524285:JA524285 D524285:E524285 WVL458749:WVM458749 WLP458749:WLQ458749 WBT458749:WBU458749 VRX458749:VRY458749 VIB458749:VIC458749 UYF458749:UYG458749 UOJ458749:UOK458749 UEN458749:UEO458749 TUR458749:TUS458749 TKV458749:TKW458749 TAZ458749:TBA458749 SRD458749:SRE458749 SHH458749:SHI458749 RXL458749:RXM458749 RNP458749:RNQ458749 RDT458749:RDU458749 QTX458749:QTY458749 QKB458749:QKC458749 QAF458749:QAG458749 PQJ458749:PQK458749 PGN458749:PGO458749 OWR458749:OWS458749 OMV458749:OMW458749 OCZ458749:ODA458749 NTD458749:NTE458749 NJH458749:NJI458749 MZL458749:MZM458749 MPP458749:MPQ458749 MFT458749:MFU458749 LVX458749:LVY458749 LMB458749:LMC458749 LCF458749:LCG458749 KSJ458749:KSK458749 KIN458749:KIO458749 JYR458749:JYS458749 JOV458749:JOW458749 JEZ458749:JFA458749 IVD458749:IVE458749 ILH458749:ILI458749 IBL458749:IBM458749 HRP458749:HRQ458749 HHT458749:HHU458749 GXX458749:GXY458749 GOB458749:GOC458749 GEF458749:GEG458749 FUJ458749:FUK458749 FKN458749:FKO458749 FAR458749:FAS458749 EQV458749:EQW458749 EGZ458749:EHA458749 DXD458749:DXE458749 DNH458749:DNI458749 DDL458749:DDM458749 CTP458749:CTQ458749 CJT458749:CJU458749 BZX458749:BZY458749 BQB458749:BQC458749 BGF458749:BGG458749 AWJ458749:AWK458749 AMN458749:AMO458749 ACR458749:ACS458749 SV458749:SW458749 IZ458749:JA458749 D458749:E458749 WVL393213:WVM393213 WLP393213:WLQ393213 WBT393213:WBU393213 VRX393213:VRY393213 VIB393213:VIC393213 UYF393213:UYG393213 UOJ393213:UOK393213 UEN393213:UEO393213 TUR393213:TUS393213 TKV393213:TKW393213 TAZ393213:TBA393213 SRD393213:SRE393213 SHH393213:SHI393213 RXL393213:RXM393213 RNP393213:RNQ393213 RDT393213:RDU393213 QTX393213:QTY393213 QKB393213:QKC393213 QAF393213:QAG393213 PQJ393213:PQK393213 PGN393213:PGO393213 OWR393213:OWS393213 OMV393213:OMW393213 OCZ393213:ODA393213 NTD393213:NTE393213 NJH393213:NJI393213 MZL393213:MZM393213 MPP393213:MPQ393213 MFT393213:MFU393213 LVX393213:LVY393213 LMB393213:LMC393213 LCF393213:LCG393213 KSJ393213:KSK393213 KIN393213:KIO393213 JYR393213:JYS393213 JOV393213:JOW393213 JEZ393213:JFA393213 IVD393213:IVE393213 ILH393213:ILI393213 IBL393213:IBM393213 HRP393213:HRQ393213 HHT393213:HHU393213 GXX393213:GXY393213 GOB393213:GOC393213 GEF393213:GEG393213 FUJ393213:FUK393213 FKN393213:FKO393213 FAR393213:FAS393213 EQV393213:EQW393213 EGZ393213:EHA393213 DXD393213:DXE393213 DNH393213:DNI393213 DDL393213:DDM393213 CTP393213:CTQ393213 CJT393213:CJU393213 BZX393213:BZY393213 BQB393213:BQC393213 BGF393213:BGG393213 AWJ393213:AWK393213 AMN393213:AMO393213 ACR393213:ACS393213 SV393213:SW393213 IZ393213:JA393213 D393213:E393213 WVL327677:WVM327677 WLP327677:WLQ327677 WBT327677:WBU327677 VRX327677:VRY327677 VIB327677:VIC327677 UYF327677:UYG327677 UOJ327677:UOK327677 UEN327677:UEO327677 TUR327677:TUS327677 TKV327677:TKW327677 TAZ327677:TBA327677 SRD327677:SRE327677 SHH327677:SHI327677 RXL327677:RXM327677 RNP327677:RNQ327677 RDT327677:RDU327677 QTX327677:QTY327677 QKB327677:QKC327677 QAF327677:QAG327677 PQJ327677:PQK327677 PGN327677:PGO327677 OWR327677:OWS327677 OMV327677:OMW327677 OCZ327677:ODA327677 NTD327677:NTE327677 NJH327677:NJI327677 MZL327677:MZM327677 MPP327677:MPQ327677 MFT327677:MFU327677 LVX327677:LVY327677 LMB327677:LMC327677 LCF327677:LCG327677 KSJ327677:KSK327677 KIN327677:KIO327677 JYR327677:JYS327677 JOV327677:JOW327677 JEZ327677:JFA327677 IVD327677:IVE327677 ILH327677:ILI327677 IBL327677:IBM327677 HRP327677:HRQ327677 HHT327677:HHU327677 GXX327677:GXY327677 GOB327677:GOC327677 GEF327677:GEG327677 FUJ327677:FUK327677 FKN327677:FKO327677 FAR327677:FAS327677 EQV327677:EQW327677 EGZ327677:EHA327677 DXD327677:DXE327677 DNH327677:DNI327677 DDL327677:DDM327677 CTP327677:CTQ327677 CJT327677:CJU327677 BZX327677:BZY327677 BQB327677:BQC327677 BGF327677:BGG327677 AWJ327677:AWK327677 AMN327677:AMO327677 ACR327677:ACS327677 SV327677:SW327677 IZ327677:JA327677 D327677:E327677 WVL262141:WVM262141 WLP262141:WLQ262141 WBT262141:WBU262141 VRX262141:VRY262141 VIB262141:VIC262141 UYF262141:UYG262141 UOJ262141:UOK262141 UEN262141:UEO262141 TUR262141:TUS262141 TKV262141:TKW262141 TAZ262141:TBA262141 SRD262141:SRE262141 SHH262141:SHI262141 RXL262141:RXM262141 RNP262141:RNQ262141 RDT262141:RDU262141 QTX262141:QTY262141 QKB262141:QKC262141 QAF262141:QAG262141 PQJ262141:PQK262141 PGN262141:PGO262141 OWR262141:OWS262141 OMV262141:OMW262141 OCZ262141:ODA262141 NTD262141:NTE262141 NJH262141:NJI262141 MZL262141:MZM262141 MPP262141:MPQ262141 MFT262141:MFU262141 LVX262141:LVY262141 LMB262141:LMC262141 LCF262141:LCG262141 KSJ262141:KSK262141 KIN262141:KIO262141 JYR262141:JYS262141 JOV262141:JOW262141 JEZ262141:JFA262141 IVD262141:IVE262141 ILH262141:ILI262141 IBL262141:IBM262141 HRP262141:HRQ262141 HHT262141:HHU262141 GXX262141:GXY262141 GOB262141:GOC262141 GEF262141:GEG262141 FUJ262141:FUK262141 FKN262141:FKO262141 FAR262141:FAS262141 EQV262141:EQW262141 EGZ262141:EHA262141 DXD262141:DXE262141 DNH262141:DNI262141 DDL262141:DDM262141 CTP262141:CTQ262141 CJT262141:CJU262141 BZX262141:BZY262141 BQB262141:BQC262141 BGF262141:BGG262141 AWJ262141:AWK262141 AMN262141:AMO262141 ACR262141:ACS262141 SV262141:SW262141 IZ262141:JA262141 D262141:E262141 WVL196605:WVM196605 WLP196605:WLQ196605 WBT196605:WBU196605 VRX196605:VRY196605 VIB196605:VIC196605 UYF196605:UYG196605 UOJ196605:UOK196605 UEN196605:UEO196605 TUR196605:TUS196605 TKV196605:TKW196605 TAZ196605:TBA196605 SRD196605:SRE196605 SHH196605:SHI196605 RXL196605:RXM196605 RNP196605:RNQ196605 RDT196605:RDU196605 QTX196605:QTY196605 QKB196605:QKC196605 QAF196605:QAG196605 PQJ196605:PQK196605 PGN196605:PGO196605 OWR196605:OWS196605 OMV196605:OMW196605 OCZ196605:ODA196605 NTD196605:NTE196605 NJH196605:NJI196605 MZL196605:MZM196605 MPP196605:MPQ196605 MFT196605:MFU196605 LVX196605:LVY196605 LMB196605:LMC196605 LCF196605:LCG196605 KSJ196605:KSK196605 KIN196605:KIO196605 JYR196605:JYS196605 JOV196605:JOW196605 JEZ196605:JFA196605 IVD196605:IVE196605 ILH196605:ILI196605 IBL196605:IBM196605 HRP196605:HRQ196605 HHT196605:HHU196605 GXX196605:GXY196605 GOB196605:GOC196605 GEF196605:GEG196605 FUJ196605:FUK196605 FKN196605:FKO196605 FAR196605:FAS196605 EQV196605:EQW196605 EGZ196605:EHA196605 DXD196605:DXE196605 DNH196605:DNI196605 DDL196605:DDM196605 CTP196605:CTQ196605 CJT196605:CJU196605 BZX196605:BZY196605 BQB196605:BQC196605 BGF196605:BGG196605 AWJ196605:AWK196605 AMN196605:AMO196605 ACR196605:ACS196605 SV196605:SW196605 IZ196605:JA196605 D196605:E196605 WVL131069:WVM131069 WLP131069:WLQ131069 WBT131069:WBU131069 VRX131069:VRY131069 VIB131069:VIC131069 UYF131069:UYG131069 UOJ131069:UOK131069 UEN131069:UEO131069 TUR131069:TUS131069 TKV131069:TKW131069 TAZ131069:TBA131069 SRD131069:SRE131069 SHH131069:SHI131069 RXL131069:RXM131069 RNP131069:RNQ131069 RDT131069:RDU131069 QTX131069:QTY131069 QKB131069:QKC131069 QAF131069:QAG131069 PQJ131069:PQK131069 PGN131069:PGO131069 OWR131069:OWS131069 OMV131069:OMW131069 OCZ131069:ODA131069 NTD131069:NTE131069 NJH131069:NJI131069 MZL131069:MZM131069 MPP131069:MPQ131069 MFT131069:MFU131069 LVX131069:LVY131069 LMB131069:LMC131069 LCF131069:LCG131069 KSJ131069:KSK131069 KIN131069:KIO131069 JYR131069:JYS131069 JOV131069:JOW131069 JEZ131069:JFA131069 IVD131069:IVE131069 ILH131069:ILI131069 IBL131069:IBM131069 HRP131069:HRQ131069 HHT131069:HHU131069 GXX131069:GXY131069 GOB131069:GOC131069 GEF131069:GEG131069 FUJ131069:FUK131069 FKN131069:FKO131069 FAR131069:FAS131069 EQV131069:EQW131069 EGZ131069:EHA131069 DXD131069:DXE131069 DNH131069:DNI131069 DDL131069:DDM131069 CTP131069:CTQ131069 CJT131069:CJU131069 BZX131069:BZY131069 BQB131069:BQC131069 BGF131069:BGG131069 AWJ131069:AWK131069 AMN131069:AMO131069 ACR131069:ACS131069 SV131069:SW131069 IZ131069:JA131069 D131069:E131069 WVL65533:WVM65533 WLP65533:WLQ65533 WBT65533:WBU65533 VRX65533:VRY65533 VIB65533:VIC65533 UYF65533:UYG65533 UOJ65533:UOK65533 UEN65533:UEO65533 TUR65533:TUS65533 TKV65533:TKW65533 TAZ65533:TBA65533 SRD65533:SRE65533 SHH65533:SHI65533 RXL65533:RXM65533 RNP65533:RNQ65533 RDT65533:RDU65533 QTX65533:QTY65533 QKB65533:QKC65533 QAF65533:QAG65533 PQJ65533:PQK65533 PGN65533:PGO65533 OWR65533:OWS65533 OMV65533:OMW65533 OCZ65533:ODA65533 NTD65533:NTE65533 NJH65533:NJI65533 MZL65533:MZM65533 MPP65533:MPQ65533 MFT65533:MFU65533 LVX65533:LVY65533 LMB65533:LMC65533 LCF65533:LCG65533 KSJ65533:KSK65533 KIN65533:KIO65533 JYR65533:JYS65533 JOV65533:JOW65533 JEZ65533:JFA65533 IVD65533:IVE65533 ILH65533:ILI65533 IBL65533:IBM65533 HRP65533:HRQ65533 HHT65533:HHU65533 GXX65533:GXY65533 GOB65533:GOC65533 GEF65533:GEG65533 FUJ65533:FUK65533 FKN65533:FKO65533 FAR65533:FAS65533 EQV65533:EQW65533 EGZ65533:EHA65533 DXD65533:DXE65533 DNH65533:DNI65533 DDL65533:DDM65533 CTP65533:CTQ65533 CJT65533:CJU65533 BZX65533:BZY65533 BQB65533:BQC65533 BGF65533:BGG65533 AWJ65533:AWK65533 AMN65533:AMO65533 ACR65533:ACS65533 SV65533:SW65533 IZ65533:JA65533 D65533:E65533 WVL6:WVM6 WLP6:WLQ6 WBT6:WBU6 VRX6:VRY6 VIB6:VIC6 UYF6:UYG6 UOJ6:UOK6 UEN6:UEO6 TUR6:TUS6 TKV6:TKW6 TAZ6:TBA6 SRD6:SRE6 SHH6:SHI6 RXL6:RXM6 RNP6:RNQ6 RDT6:RDU6 QTX6:QTY6 QKB6:QKC6 QAF6:QAG6 PQJ6:PQK6 PGN6:PGO6 OWR6:OWS6 OMV6:OMW6 OCZ6:ODA6 NTD6:NTE6 NJH6:NJI6 MZL6:MZM6 MPP6:MPQ6 MFT6:MFU6 LVX6:LVY6 LMB6:LMC6 LCF6:LCG6 KSJ6:KSK6 KIN6:KIO6 JYR6:JYS6 JOV6:JOW6 JEZ6:JFA6 IVD6:IVE6 ILH6:ILI6 IBL6:IBM6 HRP6:HRQ6 HHT6:HHU6 GXX6:GXY6 GOB6:GOC6 GEF6:GEG6 FUJ6:FUK6 FKN6:FKO6 FAR6:FAS6 EQV6:EQW6 EGZ6:EHA6 DXD6:DXE6 DNH6:DNI6 DDL6:DDM6 CTP6:CTQ6 CJT6:CJU6 BZX6:BZY6 BQB6:BQC6 BGF6:BGG6 AWJ6:AWK6 AMN6:AMO6 ACR6:ACS6 SV6:SW6">
      <formula1>$G$11:$G$66</formula1>
    </dataValidation>
    <dataValidation type="list" allowBlank="1" showInputMessage="1" showErrorMessage="1" sqref="D6:E6">
      <formula1>$G$11:$G$67</formula1>
    </dataValidation>
  </dataValidations>
  <pageMargins left="0.70866141732283472" right="0.70866141732283472" top="0.74803149606299213" bottom="0.74803149606299213" header="0.31496062992125984" footer="0.31496062992125984"/>
  <pageSetup paperSize="9" scale="85" orientation="landscape" r:id="rId1"/>
  <headerFooter>
    <oddHeader>&amp;C&amp;12&amp;A&amp;R&amp;"Segoe UI,Bold"&amp;12Confidential when completed</oddHeader>
    <oddFooter>&amp;RPage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enableFormatConditionsCalculation="0">
    <tabColor rgb="FFFFEC72"/>
    <pageSetUpPr fitToPage="1"/>
  </sheetPr>
  <dimension ref="A1:P205"/>
  <sheetViews>
    <sheetView zoomScale="70" zoomScaleNormal="70" zoomScaleSheetLayoutView="80" workbookViewId="0">
      <selection sqref="A1:XFD1"/>
    </sheetView>
  </sheetViews>
  <sheetFormatPr defaultColWidth="0" defaultRowHeight="15" customHeight="1" zeroHeight="1" x14ac:dyDescent="0.25"/>
  <cols>
    <col min="1" max="1" width="1.7109375" style="310" customWidth="1"/>
    <col min="2" max="2" width="18" style="310" customWidth="1"/>
    <col min="3" max="3" width="80" style="310" customWidth="1"/>
    <col min="4" max="8" width="16.7109375" style="310" hidden="1" customWidth="1"/>
    <col min="9" max="9" width="1.7109375" style="310" hidden="1" customWidth="1"/>
    <col min="10" max="14" width="16.7109375" style="310" customWidth="1"/>
    <col min="15" max="15" width="1.7109375" style="310" customWidth="1"/>
    <col min="16" max="16" width="0" style="191" hidden="1" customWidth="1"/>
    <col min="17" max="16384" width="16.7109375" style="191" hidden="1"/>
  </cols>
  <sheetData>
    <row r="1" spans="1:15" s="416" customFormat="1" ht="30.2" customHeight="1" x14ac:dyDescent="0.4">
      <c r="A1" s="414" t="s">
        <v>176</v>
      </c>
      <c r="B1" s="414"/>
      <c r="C1" s="414"/>
      <c r="D1" s="415"/>
      <c r="E1" s="414"/>
      <c r="F1" s="414"/>
      <c r="G1" s="414"/>
      <c r="H1" s="414"/>
      <c r="I1" s="414"/>
      <c r="J1" s="414"/>
      <c r="K1" s="414"/>
      <c r="L1" s="414"/>
      <c r="M1" s="414"/>
      <c r="N1" s="414"/>
      <c r="O1" s="412"/>
    </row>
    <row r="2" spans="1:15" ht="15" hidden="1" customHeight="1" x14ac:dyDescent="0.4">
      <c r="B2" s="420"/>
      <c r="C2" s="414"/>
      <c r="D2" s="415"/>
      <c r="E2" s="414"/>
      <c r="F2" s="414"/>
      <c r="G2" s="414"/>
      <c r="H2" s="414"/>
      <c r="I2" s="414"/>
      <c r="J2" s="414"/>
      <c r="K2" s="414"/>
      <c r="L2" s="414"/>
      <c r="M2" s="414"/>
      <c r="N2" s="414"/>
      <c r="O2" s="339"/>
    </row>
    <row r="3" spans="1:15" ht="15" hidden="1" customHeight="1" x14ac:dyDescent="0.25"/>
    <row r="4" spans="1:15" ht="30.2" customHeight="1" x14ac:dyDescent="0.25">
      <c r="A4" s="192" t="s">
        <v>19</v>
      </c>
      <c r="B4" s="193"/>
      <c r="C4" s="194"/>
      <c r="D4" s="194"/>
      <c r="E4" s="194"/>
      <c r="F4" s="194"/>
      <c r="G4" s="194"/>
      <c r="H4" s="194"/>
      <c r="I4" s="194"/>
      <c r="J4" s="194"/>
      <c r="K4" s="194"/>
      <c r="L4" s="194"/>
      <c r="M4" s="194"/>
      <c r="N4" s="194"/>
      <c r="O4" s="195"/>
    </row>
    <row r="5" spans="1:15" ht="15" customHeight="1" x14ac:dyDescent="0.25">
      <c r="A5" s="196"/>
      <c r="B5" s="1"/>
      <c r="C5" s="1"/>
      <c r="D5" s="1"/>
      <c r="E5" s="1"/>
      <c r="F5" s="1"/>
      <c r="G5" s="1"/>
      <c r="H5" s="1"/>
      <c r="I5" s="1"/>
      <c r="J5" s="1"/>
      <c r="K5" s="1"/>
      <c r="L5" s="1"/>
      <c r="M5" s="1"/>
      <c r="N5" s="1"/>
      <c r="O5" s="197"/>
    </row>
    <row r="6" spans="1:15" ht="15" customHeight="1" x14ac:dyDescent="0.25">
      <c r="A6" s="196"/>
      <c r="B6" s="515" t="s">
        <v>364</v>
      </c>
      <c r="C6" s="517"/>
      <c r="D6" s="513" t="s">
        <v>58</v>
      </c>
      <c r="E6" s="531"/>
      <c r="F6" s="531"/>
      <c r="G6" s="531"/>
      <c r="H6" s="531"/>
      <c r="I6" s="1"/>
      <c r="J6" s="531" t="s">
        <v>0</v>
      </c>
      <c r="K6" s="531"/>
      <c r="L6" s="531"/>
      <c r="M6" s="531"/>
      <c r="N6" s="531"/>
      <c r="O6" s="197"/>
    </row>
    <row r="7" spans="1:15" ht="60" customHeight="1" x14ac:dyDescent="0.25">
      <c r="A7" s="196"/>
      <c r="B7" s="516"/>
      <c r="C7" s="518"/>
      <c r="D7" s="373" t="s">
        <v>20</v>
      </c>
      <c r="E7" s="373" t="s">
        <v>65</v>
      </c>
      <c r="F7" s="373" t="s">
        <v>62</v>
      </c>
      <c r="G7" s="373" t="s">
        <v>69</v>
      </c>
      <c r="H7" s="2" t="s">
        <v>6</v>
      </c>
      <c r="I7" s="1"/>
      <c r="J7" s="375" t="s">
        <v>20</v>
      </c>
      <c r="K7" s="373" t="s">
        <v>65</v>
      </c>
      <c r="L7" s="373" t="s">
        <v>62</v>
      </c>
      <c r="M7" s="373" t="s">
        <v>69</v>
      </c>
      <c r="N7" s="2" t="s">
        <v>6</v>
      </c>
      <c r="O7" s="197"/>
    </row>
    <row r="8" spans="1:15" ht="15" customHeight="1" x14ac:dyDescent="0.25">
      <c r="A8" s="196"/>
      <c r="B8" s="396" t="s">
        <v>395</v>
      </c>
      <c r="C8" s="257" t="s">
        <v>391</v>
      </c>
      <c r="D8" s="198" t="str">
        <f>IF(AND(ISNUMBER(D10),ISNUMBER(D11),ISNUMBER(D12)),SUM(D10:D12),"")</f>
        <v/>
      </c>
      <c r="E8" s="198" t="str">
        <f>IF(AND(ISNUMBER(E10),ISNUMBER(E11),ISNUMBER(E12)),SUM(E10:E12),"")</f>
        <v/>
      </c>
      <c r="F8" s="198" t="str">
        <f>IF(AND(ISNUMBER(F9),ISNUMBER(F13),ISNUMBER(F14)),F9-F13-F14,"")</f>
        <v/>
      </c>
      <c r="G8" s="199"/>
      <c r="H8" s="200"/>
      <c r="I8" s="15"/>
      <c r="J8" s="201" t="str">
        <f>IF(AND(ISNUMBER(J10),ISNUMBER(J11),ISNUMBER(J12)),SUM(J10:J12),"")</f>
        <v/>
      </c>
      <c r="K8" s="198" t="str">
        <f>IF(AND(ISNUMBER(K10),ISNUMBER(K11),ISNUMBER(K12)),SUM(K10:K12),"")</f>
        <v/>
      </c>
      <c r="L8" s="198" t="str">
        <f>IF(AND(ISNUMBER(L9),ISNUMBER(L13),ISNUMBER(L14),N10="Yes",N11="Yes",N12="Yes"),L9-L13-L14,"")</f>
        <v/>
      </c>
      <c r="M8" s="202"/>
      <c r="N8" s="203"/>
      <c r="O8" s="197"/>
    </row>
    <row r="9" spans="1:15" ht="15" customHeight="1" x14ac:dyDescent="0.25">
      <c r="A9" s="196"/>
      <c r="B9" s="397" t="s">
        <v>379</v>
      </c>
      <c r="C9" s="204" t="s">
        <v>380</v>
      </c>
      <c r="D9" s="205"/>
      <c r="E9" s="205"/>
      <c r="F9" s="206"/>
      <c r="G9" s="207"/>
      <c r="H9" s="208"/>
      <c r="I9" s="15"/>
      <c r="J9" s="209"/>
      <c r="K9" s="210"/>
      <c r="L9" s="174"/>
      <c r="M9" s="211"/>
      <c r="N9" s="212"/>
      <c r="O9" s="197"/>
    </row>
    <row r="10" spans="1:15" ht="15" customHeight="1" x14ac:dyDescent="0.25">
      <c r="A10" s="196"/>
      <c r="B10" s="33"/>
      <c r="C10" s="204" t="s">
        <v>77</v>
      </c>
      <c r="D10" s="213"/>
      <c r="E10" s="213"/>
      <c r="F10" s="214"/>
      <c r="G10" s="214"/>
      <c r="H10" s="4" t="str">
        <f>IF(D10&lt;=E10,"Yes","No")</f>
        <v>Yes</v>
      </c>
      <c r="I10" s="15"/>
      <c r="J10" s="452"/>
      <c r="K10" s="179"/>
      <c r="L10" s="216"/>
      <c r="M10" s="216"/>
      <c r="N10" s="4" t="str">
        <f>IF(J10&lt;=K10,"Yes","No")</f>
        <v>Yes</v>
      </c>
      <c r="O10" s="197"/>
    </row>
    <row r="11" spans="1:15" ht="15" customHeight="1" x14ac:dyDescent="0.25">
      <c r="A11" s="196"/>
      <c r="B11" s="33"/>
      <c r="C11" s="204" t="s">
        <v>78</v>
      </c>
      <c r="D11" s="213"/>
      <c r="E11" s="213"/>
      <c r="F11" s="214"/>
      <c r="G11" s="214"/>
      <c r="H11" s="4" t="str">
        <f>IF(D11&lt;=E11,"Yes","No")</f>
        <v>Yes</v>
      </c>
      <c r="I11" s="15"/>
      <c r="J11" s="452"/>
      <c r="K11" s="179"/>
      <c r="L11" s="216"/>
      <c r="M11" s="216"/>
      <c r="N11" s="4" t="str">
        <f>IF(J11&lt;=K11,"Yes","No")</f>
        <v>Yes</v>
      </c>
      <c r="O11" s="197"/>
    </row>
    <row r="12" spans="1:15" ht="15" customHeight="1" x14ac:dyDescent="0.25">
      <c r="A12" s="196"/>
      <c r="B12" s="33"/>
      <c r="C12" s="204" t="s">
        <v>79</v>
      </c>
      <c r="D12" s="213"/>
      <c r="E12" s="213"/>
      <c r="F12" s="214"/>
      <c r="G12" s="214"/>
      <c r="H12" s="4" t="str">
        <f>IF(D12&lt;=E12,"Yes","No")</f>
        <v>Yes</v>
      </c>
      <c r="I12" s="15"/>
      <c r="J12" s="452"/>
      <c r="K12" s="179"/>
      <c r="L12" s="216"/>
      <c r="M12" s="216"/>
      <c r="N12" s="4" t="str">
        <f>IF(J12&lt;=K12,"Yes","No")</f>
        <v>Yes</v>
      </c>
      <c r="O12" s="197"/>
    </row>
    <row r="13" spans="1:15" ht="15" customHeight="1" x14ac:dyDescent="0.25">
      <c r="A13" s="196"/>
      <c r="B13" s="397" t="s">
        <v>383</v>
      </c>
      <c r="C13" s="204" t="s">
        <v>71</v>
      </c>
      <c r="D13" s="205"/>
      <c r="E13" s="217"/>
      <c r="F13" s="218"/>
      <c r="G13" s="207"/>
      <c r="H13" s="219"/>
      <c r="I13" s="15"/>
      <c r="J13" s="209"/>
      <c r="K13" s="220"/>
      <c r="L13" s="177"/>
      <c r="M13" s="211"/>
      <c r="N13" s="221"/>
      <c r="O13" s="197"/>
    </row>
    <row r="14" spans="1:15" ht="15" customHeight="1" x14ac:dyDescent="0.25">
      <c r="A14" s="196"/>
      <c r="B14" s="398" t="s">
        <v>378</v>
      </c>
      <c r="C14" s="222" t="s">
        <v>72</v>
      </c>
      <c r="D14" s="223"/>
      <c r="E14" s="223"/>
      <c r="F14" s="224"/>
      <c r="G14" s="225"/>
      <c r="H14" s="226"/>
      <c r="I14" s="15"/>
      <c r="J14" s="227"/>
      <c r="K14" s="228"/>
      <c r="L14" s="178"/>
      <c r="M14" s="229"/>
      <c r="N14" s="230"/>
      <c r="O14" s="197"/>
    </row>
    <row r="15" spans="1:15" ht="15" customHeight="1" x14ac:dyDescent="0.25">
      <c r="A15" s="196"/>
      <c r="B15" s="396">
        <v>14</v>
      </c>
      <c r="C15" s="257" t="s">
        <v>384</v>
      </c>
      <c r="D15" s="231" t="str">
        <f>IF(AND(ISNUMBER(D16),ISNUMBER(D17)),SUM(D16:D17),"")</f>
        <v/>
      </c>
      <c r="E15" s="231" t="str">
        <f>IF(AND(ISNUMBER(E16),ISNUMBER(E17)),SUM(E16:E17),"")</f>
        <v/>
      </c>
      <c r="F15" s="231" t="str">
        <f>IF(AND(ISNUMBER(F16),ISNUMBER(F17)),SUM(F16:F17),"")</f>
        <v/>
      </c>
      <c r="G15" s="231" t="str">
        <f>IF(ISNUMBER(G17),G17,"")</f>
        <v/>
      </c>
      <c r="H15" s="232"/>
      <c r="I15" s="15"/>
      <c r="J15" s="201" t="str">
        <f>IF(AND(ISNUMBER(J16),ISNUMBER(J17)),SUM(J16:J17),"")</f>
        <v/>
      </c>
      <c r="K15" s="231" t="str">
        <f>IF(AND(ISNUMBER(K16),ISNUMBER(K17)),SUM(K16:K17),"")</f>
        <v/>
      </c>
      <c r="L15" s="231" t="str">
        <f>IF(AND(ISNUMBER(L16),ISNUMBER(L17),N16="Yes",N17="Yes"),SUM(L16:L17),"")</f>
        <v/>
      </c>
      <c r="M15" s="231" t="str">
        <f>IF(AND(ISNUMBER(M17),N16="Yes",N17="Yes"),M17,"")</f>
        <v/>
      </c>
      <c r="N15" s="233"/>
      <c r="O15" s="197"/>
    </row>
    <row r="16" spans="1:15" ht="15" customHeight="1" x14ac:dyDescent="0.25">
      <c r="A16" s="196"/>
      <c r="B16" s="397" t="s">
        <v>381</v>
      </c>
      <c r="C16" s="204" t="s">
        <v>382</v>
      </c>
      <c r="D16" s="213"/>
      <c r="E16" s="213"/>
      <c r="F16" s="218"/>
      <c r="G16" s="232"/>
      <c r="H16" s="5" t="str">
        <f>IF(D16&lt;=E16,"Yes","No")</f>
        <v>Yes</v>
      </c>
      <c r="I16" s="15"/>
      <c r="J16" s="452"/>
      <c r="K16" s="179"/>
      <c r="L16" s="177"/>
      <c r="M16" s="233"/>
      <c r="N16" s="5" t="str">
        <f>IF(J16&lt;=K16,"Yes","No")</f>
        <v>Yes</v>
      </c>
      <c r="O16" s="197"/>
    </row>
    <row r="17" spans="1:15" ht="15" customHeight="1" x14ac:dyDescent="0.25">
      <c r="A17" s="196"/>
      <c r="B17" s="399" t="s">
        <v>374</v>
      </c>
      <c r="C17" s="222" t="s">
        <v>90</v>
      </c>
      <c r="D17" s="234"/>
      <c r="E17" s="234"/>
      <c r="F17" s="224"/>
      <c r="G17" s="224"/>
      <c r="H17" s="6" t="str">
        <f>IF(D17&lt;=E17,"Yes","No")</f>
        <v>Yes</v>
      </c>
      <c r="I17" s="15"/>
      <c r="J17" s="453"/>
      <c r="K17" s="181"/>
      <c r="L17" s="178"/>
      <c r="M17" s="178"/>
      <c r="N17" s="6" t="str">
        <f>IF(J17&lt;=K17,"Yes","No")</f>
        <v>Yes</v>
      </c>
      <c r="O17" s="197"/>
    </row>
    <row r="18" spans="1:15" ht="15" customHeight="1" x14ac:dyDescent="0.25">
      <c r="A18" s="196"/>
      <c r="B18" s="381"/>
      <c r="C18" s="257" t="s">
        <v>385</v>
      </c>
      <c r="D18" s="207"/>
      <c r="E18" s="231" t="str">
        <f>IF(ISNUMBER(E19),E19+E20,"")</f>
        <v/>
      </c>
      <c r="F18" s="207"/>
      <c r="G18" s="207"/>
      <c r="H18" s="232"/>
      <c r="I18" s="15"/>
      <c r="J18" s="235"/>
      <c r="K18" s="231" t="str">
        <f>IF(AND(ISNUMBER(K19),ISNUMBER(K20),K31="Yes",N19="Yes"),SUM(K19:K20),"")</f>
        <v/>
      </c>
      <c r="L18" s="211"/>
      <c r="M18" s="211"/>
      <c r="N18" s="233"/>
      <c r="O18" s="197"/>
    </row>
    <row r="19" spans="1:15" ht="15" customHeight="1" x14ac:dyDescent="0.25">
      <c r="A19" s="196"/>
      <c r="B19" s="397">
        <v>12.1</v>
      </c>
      <c r="C19" s="204" t="s">
        <v>400</v>
      </c>
      <c r="D19" s="213"/>
      <c r="E19" s="218"/>
      <c r="F19" s="214"/>
      <c r="G19" s="214"/>
      <c r="H19" s="4" t="str">
        <f>IF(D19&lt;=E19,"Yes","No")</f>
        <v>Yes</v>
      </c>
      <c r="I19" s="15"/>
      <c r="J19" s="452"/>
      <c r="K19" s="177"/>
      <c r="L19" s="216"/>
      <c r="M19" s="216"/>
      <c r="N19" s="4" t="str">
        <f>IF(J19&lt;=K19,"Yes","No")</f>
        <v>Yes</v>
      </c>
      <c r="O19" s="197"/>
    </row>
    <row r="20" spans="1:15" ht="15" customHeight="1" x14ac:dyDescent="0.25">
      <c r="A20" s="196"/>
      <c r="B20" s="382"/>
      <c r="C20" s="204" t="s">
        <v>73</v>
      </c>
      <c r="D20" s="214"/>
      <c r="E20" s="231" t="str">
        <f>IF(AND(ISNUMBER(E21),ISNUMBER(E22),ISNUMBER(E23),ISNUMBER(E24),ISNUMBER(E25),ISNUMBER(#REF!)),E21-E22-E23-E24+E25-#REF!,"")</f>
        <v/>
      </c>
      <c r="F20" s="214"/>
      <c r="G20" s="214"/>
      <c r="H20" s="208"/>
      <c r="I20" s="15"/>
      <c r="J20" s="236"/>
      <c r="K20" s="231" t="str">
        <f>IF(AND(ISNUMBER(K21),ISNUMBER(K22),ISNUMBER(K23),ISNUMBER(K24),ISNUMBER(K25)),K21-K22-K23-K24+K25,"")</f>
        <v/>
      </c>
      <c r="L20" s="216"/>
      <c r="M20" s="216"/>
      <c r="N20" s="237"/>
      <c r="O20" s="197"/>
    </row>
    <row r="21" spans="1:15" ht="15" customHeight="1" x14ac:dyDescent="0.25">
      <c r="A21" s="196"/>
      <c r="B21" s="397" t="s">
        <v>396</v>
      </c>
      <c r="C21" s="204" t="s">
        <v>401</v>
      </c>
      <c r="D21" s="214"/>
      <c r="E21" s="218"/>
      <c r="F21" s="214"/>
      <c r="G21" s="214"/>
      <c r="H21" s="238"/>
      <c r="I21" s="15"/>
      <c r="J21" s="236"/>
      <c r="K21" s="177"/>
      <c r="L21" s="216"/>
      <c r="M21" s="216"/>
      <c r="N21" s="237"/>
      <c r="O21" s="197"/>
    </row>
    <row r="22" spans="1:15" ht="15" customHeight="1" x14ac:dyDescent="0.25">
      <c r="A22" s="196"/>
      <c r="B22" s="397" t="s">
        <v>373</v>
      </c>
      <c r="C22" s="204" t="s">
        <v>104</v>
      </c>
      <c r="D22" s="214"/>
      <c r="E22" s="218"/>
      <c r="F22" s="214"/>
      <c r="G22" s="214"/>
      <c r="H22" s="238"/>
      <c r="I22" s="15"/>
      <c r="J22" s="236"/>
      <c r="K22" s="177"/>
      <c r="L22" s="216"/>
      <c r="M22" s="216"/>
      <c r="N22" s="237"/>
      <c r="O22" s="197"/>
    </row>
    <row r="23" spans="1:15" ht="15" customHeight="1" x14ac:dyDescent="0.25">
      <c r="A23" s="196"/>
      <c r="B23" s="397" t="s">
        <v>378</v>
      </c>
      <c r="C23" s="204" t="s">
        <v>74</v>
      </c>
      <c r="D23" s="214"/>
      <c r="E23" s="218"/>
      <c r="F23" s="214"/>
      <c r="G23" s="214"/>
      <c r="H23" s="238"/>
      <c r="I23" s="15"/>
      <c r="J23" s="236"/>
      <c r="K23" s="177"/>
      <c r="L23" s="216"/>
      <c r="M23" s="216"/>
      <c r="N23" s="237"/>
      <c r="O23" s="197"/>
    </row>
    <row r="24" spans="1:15" ht="15" customHeight="1" x14ac:dyDescent="0.25">
      <c r="A24" s="196"/>
      <c r="B24" s="397" t="s">
        <v>365</v>
      </c>
      <c r="C24" s="204" t="s">
        <v>75</v>
      </c>
      <c r="D24" s="214"/>
      <c r="E24" s="218"/>
      <c r="F24" s="214"/>
      <c r="G24" s="214"/>
      <c r="H24" s="238"/>
      <c r="I24" s="15"/>
      <c r="J24" s="236"/>
      <c r="K24" s="177"/>
      <c r="L24" s="216"/>
      <c r="M24" s="216"/>
      <c r="N24" s="237"/>
      <c r="O24" s="197"/>
    </row>
    <row r="25" spans="1:15" ht="15" customHeight="1" x14ac:dyDescent="0.25">
      <c r="A25" s="196"/>
      <c r="B25" s="397">
        <v>14.7</v>
      </c>
      <c r="C25" s="204" t="s">
        <v>76</v>
      </c>
      <c r="D25" s="239"/>
      <c r="E25" s="218"/>
      <c r="F25" s="239"/>
      <c r="G25" s="239"/>
      <c r="H25" s="240"/>
      <c r="I25" s="15"/>
      <c r="J25" s="241"/>
      <c r="K25" s="182"/>
      <c r="L25" s="243"/>
      <c r="M25" s="243"/>
      <c r="N25" s="244"/>
      <c r="O25" s="197"/>
    </row>
    <row r="26" spans="1:15" ht="15" hidden="1" customHeight="1" x14ac:dyDescent="0.25">
      <c r="A26" s="196"/>
      <c r="B26" s="419"/>
      <c r="C26" s="409"/>
      <c r="D26" s="391"/>
      <c r="E26" s="390"/>
      <c r="F26" s="391"/>
      <c r="G26" s="391"/>
      <c r="H26" s="232"/>
      <c r="I26" s="15"/>
      <c r="J26" s="389"/>
      <c r="K26" s="388"/>
      <c r="L26" s="392"/>
      <c r="M26" s="392"/>
      <c r="N26" s="233"/>
      <c r="O26" s="197"/>
    </row>
    <row r="27" spans="1:15" ht="15" customHeight="1" x14ac:dyDescent="0.25">
      <c r="A27" s="196"/>
      <c r="B27" s="383"/>
      <c r="C27" s="245" t="s">
        <v>24</v>
      </c>
      <c r="D27" s="246" t="str">
        <f>IF(AND(ISNUMBER(D8),ISNUMBER(D15),ISNUMBER(D19)),SUM(D8,D15,D19),"")</f>
        <v/>
      </c>
      <c r="E27" s="246" t="str">
        <f>IF(AND(ISNUMBER(E8),ISNUMBER(E15),ISNUMBER(E18)),SUM(E8,E15,E18),"")</f>
        <v/>
      </c>
      <c r="F27" s="246" t="str">
        <f>IF(AND(ISNUMBER(F8),ISNUMBER(F15)),SUM(F8,F15),"")</f>
        <v/>
      </c>
      <c r="G27" s="246" t="str">
        <f>IF(ISNUMBER(G15),G15,"")</f>
        <v/>
      </c>
      <c r="H27" s="247"/>
      <c r="I27" s="15"/>
      <c r="J27" s="248" t="str">
        <f>IF(AND(ISNUMBER(J8),ISNUMBER(J15),ISNUMBER(J19)),SUM(J8,J15,J19),"")</f>
        <v/>
      </c>
      <c r="K27" s="246" t="str">
        <f>IF(AND(ISNUMBER(K8),ISNUMBER(K15),ISNUMBER(K18)),SUM(K8,K15,K18),"")</f>
        <v/>
      </c>
      <c r="L27" s="246" t="str">
        <f>IF(AND(ISNUMBER(L8),ISNUMBER(L15)),SUM(L8,L15),"")</f>
        <v/>
      </c>
      <c r="M27" s="246" t="str">
        <f>IF(ISNUMBER(M15),M15,"")</f>
        <v/>
      </c>
      <c r="N27" s="249"/>
      <c r="O27" s="197"/>
    </row>
    <row r="28" spans="1:15" ht="15" customHeight="1" x14ac:dyDescent="0.25">
      <c r="A28" s="196"/>
      <c r="B28" s="384"/>
      <c r="C28" s="1"/>
      <c r="D28" s="1"/>
      <c r="E28" s="1"/>
      <c r="F28" s="1"/>
      <c r="G28" s="1"/>
      <c r="H28" s="1"/>
      <c r="I28" s="1"/>
      <c r="J28" s="1"/>
      <c r="K28" s="1"/>
      <c r="L28" s="1"/>
      <c r="M28" s="1"/>
      <c r="N28" s="1"/>
      <c r="O28" s="197"/>
    </row>
    <row r="29" spans="1:15" ht="14.25" hidden="1" x14ac:dyDescent="0.25">
      <c r="A29" s="196"/>
      <c r="B29" s="433"/>
      <c r="C29" s="434" t="s">
        <v>375</v>
      </c>
      <c r="D29" s="250"/>
      <c r="E29" s="250"/>
      <c r="F29" s="435"/>
      <c r="G29" s="436"/>
      <c r="H29" s="250"/>
      <c r="I29" s="15"/>
      <c r="J29" s="437"/>
      <c r="K29" s="250"/>
      <c r="L29" s="438"/>
      <c r="M29" s="439"/>
      <c r="N29" s="250"/>
      <c r="O29" s="197"/>
    </row>
    <row r="30" spans="1:15" ht="15" hidden="1" customHeight="1" x14ac:dyDescent="0.25">
      <c r="A30" s="196"/>
      <c r="B30" s="384"/>
      <c r="C30" s="1"/>
      <c r="D30" s="1"/>
      <c r="E30" s="1"/>
      <c r="F30" s="1"/>
      <c r="G30" s="1"/>
      <c r="H30" s="1"/>
      <c r="I30" s="1"/>
      <c r="J30" s="1"/>
      <c r="K30" s="1"/>
      <c r="L30" s="1"/>
      <c r="M30" s="1"/>
      <c r="N30" s="1"/>
      <c r="O30" s="197"/>
    </row>
    <row r="31" spans="1:15" ht="15" customHeight="1" x14ac:dyDescent="0.25">
      <c r="A31" s="196"/>
      <c r="B31" s="383"/>
      <c r="C31" s="251" t="s">
        <v>83</v>
      </c>
      <c r="D31" s="250"/>
      <c r="E31" s="7" t="e">
        <f>IF(SUM(E22:E24,#REF!)&lt;=E19,"Yes","No")</f>
        <v>#REF!</v>
      </c>
      <c r="F31" s="250"/>
      <c r="G31" s="247"/>
      <c r="H31" s="250"/>
      <c r="I31" s="15"/>
      <c r="J31" s="252"/>
      <c r="K31" s="7" t="str">
        <f>IF(SUM(K22:K24)&lt;=K19,"Yes","No")</f>
        <v>Yes</v>
      </c>
      <c r="L31" s="253"/>
      <c r="M31" s="249"/>
      <c r="N31" s="253"/>
      <c r="O31" s="197"/>
    </row>
    <row r="32" spans="1:15" ht="15" customHeight="1" x14ac:dyDescent="0.25">
      <c r="A32" s="196"/>
      <c r="B32" s="10"/>
      <c r="C32" s="1"/>
      <c r="D32" s="1"/>
      <c r="E32" s="1"/>
      <c r="F32" s="1"/>
      <c r="G32" s="1"/>
      <c r="H32" s="1"/>
      <c r="I32" s="1"/>
      <c r="J32" s="1"/>
      <c r="K32" s="1"/>
      <c r="L32" s="1"/>
      <c r="M32" s="1"/>
      <c r="N32" s="1"/>
      <c r="O32" s="197"/>
    </row>
    <row r="33" spans="1:15" ht="30.2" customHeight="1" x14ac:dyDescent="0.25">
      <c r="A33" s="192" t="s">
        <v>43</v>
      </c>
      <c r="B33" s="193"/>
      <c r="C33" s="194"/>
      <c r="D33" s="194"/>
      <c r="E33" s="194"/>
      <c r="F33" s="194"/>
      <c r="G33" s="194"/>
      <c r="H33" s="194"/>
      <c r="I33" s="194"/>
      <c r="J33" s="194"/>
      <c r="K33" s="194"/>
      <c r="L33" s="194"/>
      <c r="M33" s="194"/>
      <c r="N33" s="194"/>
      <c r="O33" s="195"/>
    </row>
    <row r="34" spans="1:15" ht="15" customHeight="1" x14ac:dyDescent="0.25">
      <c r="A34" s="410"/>
      <c r="B34" s="411"/>
      <c r="C34" s="412"/>
      <c r="D34" s="412"/>
      <c r="E34" s="412"/>
      <c r="F34" s="412"/>
      <c r="G34" s="412"/>
      <c r="H34" s="412"/>
      <c r="I34" s="412"/>
      <c r="J34" s="412"/>
      <c r="K34" s="412"/>
      <c r="L34" s="412"/>
      <c r="M34" s="412"/>
      <c r="N34" s="412"/>
      <c r="O34" s="197"/>
    </row>
    <row r="35" spans="1:15" ht="15" customHeight="1" x14ac:dyDescent="0.25">
      <c r="A35" s="196"/>
      <c r="B35" s="521" t="s">
        <v>364</v>
      </c>
      <c r="C35" s="519"/>
      <c r="D35" s="513" t="s">
        <v>58</v>
      </c>
      <c r="E35" s="531"/>
      <c r="F35" s="531"/>
      <c r="G35" s="531"/>
      <c r="H35" s="1"/>
      <c r="I35" s="1"/>
      <c r="J35" s="531" t="s">
        <v>0</v>
      </c>
      <c r="K35" s="531"/>
      <c r="L35" s="531"/>
      <c r="M35" s="531"/>
      <c r="N35" s="1"/>
      <c r="O35" s="197"/>
    </row>
    <row r="36" spans="1:15" ht="135" customHeight="1" x14ac:dyDescent="0.25">
      <c r="A36" s="196"/>
      <c r="B36" s="522"/>
      <c r="C36" s="520"/>
      <c r="D36" s="255" t="s">
        <v>17</v>
      </c>
      <c r="E36" s="255" t="s">
        <v>63</v>
      </c>
      <c r="F36" s="255" t="s">
        <v>25</v>
      </c>
      <c r="G36" s="8" t="s">
        <v>7</v>
      </c>
      <c r="H36" s="1"/>
      <c r="I36" s="1"/>
      <c r="J36" s="256" t="s">
        <v>17</v>
      </c>
      <c r="K36" s="255" t="s">
        <v>63</v>
      </c>
      <c r="L36" s="255" t="s">
        <v>25</v>
      </c>
      <c r="M36" s="8" t="s">
        <v>7</v>
      </c>
      <c r="N36" s="1"/>
      <c r="O36" s="197"/>
    </row>
    <row r="37" spans="1:15" ht="30" customHeight="1" x14ac:dyDescent="0.25">
      <c r="A37" s="196"/>
      <c r="B37" s="461" t="s">
        <v>397</v>
      </c>
      <c r="C37" s="257" t="s">
        <v>392</v>
      </c>
      <c r="D37" s="199"/>
      <c r="E37" s="199"/>
      <c r="F37" s="199"/>
      <c r="G37" s="200"/>
      <c r="H37" s="1"/>
      <c r="I37" s="15"/>
      <c r="J37" s="258"/>
      <c r="K37" s="202"/>
      <c r="L37" s="202"/>
      <c r="M37" s="203"/>
      <c r="N37" s="1"/>
      <c r="O37" s="197"/>
    </row>
    <row r="38" spans="1:15" ht="15" customHeight="1" x14ac:dyDescent="0.25">
      <c r="A38" s="196"/>
      <c r="B38" s="400"/>
      <c r="C38" s="259" t="s">
        <v>80</v>
      </c>
      <c r="D38" s="207"/>
      <c r="E38" s="260" t="str">
        <f>IF(AND(ISNUMBER(E39),ISNUMBER(E43)),E39-E43,"")</f>
        <v/>
      </c>
      <c r="F38" s="207"/>
      <c r="G38" s="208"/>
      <c r="H38" s="1"/>
      <c r="I38" s="15"/>
      <c r="J38" s="235"/>
      <c r="K38" s="260" t="str">
        <f>IF(AND(ISNUMBER(K39),ISNUMBER(K43)),K39-K43,"")</f>
        <v/>
      </c>
      <c r="L38" s="211"/>
      <c r="M38" s="212"/>
      <c r="N38" s="1"/>
      <c r="O38" s="197"/>
    </row>
    <row r="39" spans="1:15" ht="15" customHeight="1" x14ac:dyDescent="0.25">
      <c r="A39" s="196"/>
      <c r="B39" s="400"/>
      <c r="C39" s="261" t="s">
        <v>402</v>
      </c>
      <c r="D39" s="260" t="str">
        <f>IF(AND(ISNUMBER(D40),ISNUMBER(D41),ISNUMBER(D42)),SUM(D40:D42),"")</f>
        <v/>
      </c>
      <c r="E39" s="218"/>
      <c r="F39" s="260" t="str">
        <f>IF(AND(ISNUMBER(F40),ISNUMBER(F41),ISNUMBER(F42)),SUM(F40:F42),"")</f>
        <v/>
      </c>
      <c r="G39" s="238"/>
      <c r="H39" s="1"/>
      <c r="I39" s="15"/>
      <c r="J39" s="262" t="str">
        <f>IF(AND(ISNUMBER(J40),ISNUMBER(J41),ISNUMBER(J42)),SUM(J40:J42),"")</f>
        <v/>
      </c>
      <c r="K39" s="177"/>
      <c r="L39" s="260" t="str">
        <f>IF(AND(ISNUMBER(L40),ISNUMBER(L41),ISNUMBER(L42)),SUM(L40:L42),"")</f>
        <v/>
      </c>
      <c r="M39" s="237"/>
      <c r="N39" s="1"/>
      <c r="O39" s="197"/>
    </row>
    <row r="40" spans="1:15" ht="15" customHeight="1" x14ac:dyDescent="0.25">
      <c r="A40" s="196"/>
      <c r="B40" s="400"/>
      <c r="C40" s="204" t="s">
        <v>21</v>
      </c>
      <c r="D40" s="213"/>
      <c r="E40" s="214"/>
      <c r="F40" s="213"/>
      <c r="G40" s="4" t="str">
        <f>IF(F40&gt;=D10,"Yes","No")</f>
        <v>Yes</v>
      </c>
      <c r="H40" s="1"/>
      <c r="I40" s="15"/>
      <c r="J40" s="176"/>
      <c r="K40" s="216"/>
      <c r="L40" s="175"/>
      <c r="M40" s="4" t="str">
        <f>IF(L40&gt;=J10,"Yes","No")</f>
        <v>Yes</v>
      </c>
      <c r="N40" s="1"/>
      <c r="O40" s="197"/>
    </row>
    <row r="41" spans="1:15" ht="15" customHeight="1" x14ac:dyDescent="0.25">
      <c r="A41" s="196"/>
      <c r="B41" s="400"/>
      <c r="C41" s="204" t="s">
        <v>22</v>
      </c>
      <c r="D41" s="213"/>
      <c r="E41" s="214"/>
      <c r="F41" s="213"/>
      <c r="G41" s="4" t="str">
        <f>IF(F41&gt;=D11,"Yes","No")</f>
        <v>Yes</v>
      </c>
      <c r="H41" s="1"/>
      <c r="I41" s="15"/>
      <c r="J41" s="176"/>
      <c r="K41" s="216"/>
      <c r="L41" s="175"/>
      <c r="M41" s="4" t="str">
        <f>IF(L41&gt;=J11,"Yes","No")</f>
        <v>Yes</v>
      </c>
      <c r="N41" s="1"/>
      <c r="O41" s="197"/>
    </row>
    <row r="42" spans="1:15" ht="15" customHeight="1" x14ac:dyDescent="0.25">
      <c r="A42" s="196"/>
      <c r="B42" s="400"/>
      <c r="C42" s="204" t="s">
        <v>23</v>
      </c>
      <c r="D42" s="213"/>
      <c r="E42" s="214"/>
      <c r="F42" s="213"/>
      <c r="G42" s="4" t="str">
        <f>IF(F42&gt;=D12,"Yes","No")</f>
        <v>Yes</v>
      </c>
      <c r="H42" s="1"/>
      <c r="I42" s="15"/>
      <c r="J42" s="176"/>
      <c r="K42" s="216"/>
      <c r="L42" s="175"/>
      <c r="M42" s="4" t="str">
        <f>IF(L42&gt;=J12,"Yes","No")</f>
        <v>Yes</v>
      </c>
      <c r="N42" s="1"/>
      <c r="O42" s="197"/>
    </row>
    <row r="43" spans="1:15" ht="15" customHeight="1" x14ac:dyDescent="0.25">
      <c r="A43" s="196"/>
      <c r="B43" s="399" t="s">
        <v>378</v>
      </c>
      <c r="C43" s="272" t="s">
        <v>81</v>
      </c>
      <c r="D43" s="234"/>
      <c r="E43" s="224"/>
      <c r="F43" s="234"/>
      <c r="G43" s="226"/>
      <c r="H43" s="10"/>
      <c r="I43" s="297"/>
      <c r="J43" s="180"/>
      <c r="K43" s="178"/>
      <c r="L43" s="422"/>
      <c r="M43" s="230"/>
      <c r="N43" s="1"/>
      <c r="O43" s="197"/>
    </row>
    <row r="44" spans="1:15" ht="15" customHeight="1" x14ac:dyDescent="0.25">
      <c r="A44" s="196"/>
      <c r="B44" s="430">
        <v>15</v>
      </c>
      <c r="C44" s="421" t="s">
        <v>393</v>
      </c>
      <c r="D44" s="207"/>
      <c r="E44" s="207"/>
      <c r="F44" s="207"/>
      <c r="G44" s="208"/>
      <c r="H44" s="1"/>
      <c r="I44" s="15"/>
      <c r="J44" s="235"/>
      <c r="K44" s="211"/>
      <c r="L44" s="211"/>
      <c r="M44" s="212"/>
      <c r="N44" s="1"/>
      <c r="O44" s="197"/>
    </row>
    <row r="45" spans="1:15" ht="15" customHeight="1" x14ac:dyDescent="0.25">
      <c r="A45" s="196"/>
      <c r="B45" s="400"/>
      <c r="C45" s="261" t="s">
        <v>369</v>
      </c>
      <c r="D45" s="214"/>
      <c r="E45" s="214"/>
      <c r="F45" s="218"/>
      <c r="G45" s="238"/>
      <c r="H45" s="1"/>
      <c r="I45" s="15"/>
      <c r="J45" s="236"/>
      <c r="K45" s="216"/>
      <c r="L45" s="177"/>
      <c r="M45" s="237"/>
      <c r="N45" s="1"/>
      <c r="O45" s="197"/>
    </row>
    <row r="46" spans="1:15" ht="15" customHeight="1" x14ac:dyDescent="0.25">
      <c r="A46" s="196"/>
      <c r="B46" s="400"/>
      <c r="C46" s="204" t="s">
        <v>26</v>
      </c>
      <c r="D46" s="214"/>
      <c r="E46" s="214"/>
      <c r="F46" s="213"/>
      <c r="G46" s="238"/>
      <c r="H46" s="1"/>
      <c r="I46" s="15"/>
      <c r="J46" s="236"/>
      <c r="K46" s="216"/>
      <c r="L46" s="179"/>
      <c r="M46" s="237"/>
      <c r="N46" s="1"/>
      <c r="O46" s="197"/>
    </row>
    <row r="47" spans="1:15" ht="15" customHeight="1" x14ac:dyDescent="0.25">
      <c r="A47" s="196"/>
      <c r="B47" s="400"/>
      <c r="C47" s="204" t="s">
        <v>28</v>
      </c>
      <c r="D47" s="214"/>
      <c r="E47" s="214"/>
      <c r="F47" s="213"/>
      <c r="G47" s="238"/>
      <c r="H47" s="1"/>
      <c r="I47" s="15"/>
      <c r="J47" s="236"/>
      <c r="K47" s="216"/>
      <c r="L47" s="179"/>
      <c r="M47" s="237"/>
      <c r="N47" s="1"/>
      <c r="O47" s="197"/>
    </row>
    <row r="48" spans="1:15" ht="15" customHeight="1" x14ac:dyDescent="0.25">
      <c r="A48" s="196"/>
      <c r="B48" s="400"/>
      <c r="C48" s="261" t="s">
        <v>370</v>
      </c>
      <c r="D48" s="214"/>
      <c r="E48" s="214"/>
      <c r="F48" s="218"/>
      <c r="G48" s="238"/>
      <c r="H48" s="1"/>
      <c r="I48" s="15"/>
      <c r="J48" s="236"/>
      <c r="K48" s="216"/>
      <c r="L48" s="177"/>
      <c r="M48" s="237"/>
      <c r="N48" s="1"/>
      <c r="O48" s="197"/>
    </row>
    <row r="49" spans="1:15" ht="15" customHeight="1" x14ac:dyDescent="0.25">
      <c r="A49" s="196"/>
      <c r="B49" s="400"/>
      <c r="C49" s="261" t="s">
        <v>371</v>
      </c>
      <c r="D49" s="214"/>
      <c r="E49" s="214"/>
      <c r="F49" s="218"/>
      <c r="G49" s="238"/>
      <c r="H49" s="1"/>
      <c r="I49" s="15"/>
      <c r="J49" s="236"/>
      <c r="K49" s="216"/>
      <c r="L49" s="177"/>
      <c r="M49" s="237"/>
      <c r="N49" s="1"/>
      <c r="O49" s="197"/>
    </row>
    <row r="50" spans="1:15" ht="15" customHeight="1" x14ac:dyDescent="0.25">
      <c r="A50" s="196"/>
      <c r="B50" s="401"/>
      <c r="C50" s="261" t="s">
        <v>372</v>
      </c>
      <c r="D50" s="239"/>
      <c r="E50" s="239"/>
      <c r="F50" s="242"/>
      <c r="G50" s="240"/>
      <c r="H50" s="1"/>
      <c r="I50" s="15"/>
      <c r="J50" s="241"/>
      <c r="K50" s="243"/>
      <c r="L50" s="474"/>
      <c r="M50" s="244"/>
      <c r="N50" s="1"/>
      <c r="O50" s="197"/>
    </row>
    <row r="51" spans="1:15" ht="15" customHeight="1" x14ac:dyDescent="0.25">
      <c r="A51" s="196"/>
      <c r="B51" s="481">
        <v>11.4</v>
      </c>
      <c r="C51" s="475" t="s">
        <v>411</v>
      </c>
      <c r="D51" s="476"/>
      <c r="E51" s="476"/>
      <c r="F51" s="477" t="str">
        <f>IF(AND(ISNUMBER(F45),ISNUMBER(F48),ISNUMBER(F49),ISNUMBER(F50)),SUM(F45,F48:F50),"")</f>
        <v/>
      </c>
      <c r="G51" s="476"/>
      <c r="H51" s="10"/>
      <c r="I51" s="297"/>
      <c r="J51" s="309"/>
      <c r="K51" s="309"/>
      <c r="L51" s="181"/>
      <c r="M51" s="309"/>
      <c r="N51" s="1"/>
      <c r="O51" s="197"/>
    </row>
    <row r="52" spans="1:15" ht="15" customHeight="1" x14ac:dyDescent="0.25">
      <c r="A52" s="196"/>
      <c r="B52" s="1"/>
      <c r="C52" s="1"/>
      <c r="D52" s="1"/>
      <c r="E52" s="1"/>
      <c r="F52" s="1"/>
      <c r="G52" s="1"/>
      <c r="H52" s="1"/>
      <c r="I52" s="1"/>
      <c r="J52" s="1"/>
      <c r="K52" s="1"/>
      <c r="L52" s="1"/>
      <c r="M52" s="1"/>
      <c r="N52" s="1"/>
      <c r="O52" s="197"/>
    </row>
    <row r="53" spans="1:15" ht="33" customHeight="1" x14ac:dyDescent="0.25">
      <c r="A53" s="196"/>
      <c r="B53" s="478"/>
      <c r="C53" s="527" t="s">
        <v>84</v>
      </c>
      <c r="D53" s="527"/>
      <c r="E53" s="527"/>
      <c r="F53" s="527"/>
      <c r="G53" s="527"/>
      <c r="H53" s="527"/>
      <c r="I53" s="527"/>
      <c r="J53" s="527"/>
      <c r="K53" s="527"/>
      <c r="L53" s="480" t="str">
        <f>IF(L45&gt;=(L46+L47),"Yes","No")</f>
        <v>Yes</v>
      </c>
      <c r="M53" s="1"/>
      <c r="N53" s="1"/>
      <c r="O53" s="197"/>
    </row>
    <row r="54" spans="1:15" ht="33" customHeight="1" x14ac:dyDescent="0.25">
      <c r="A54" s="196"/>
      <c r="B54" s="479"/>
      <c r="C54" s="528" t="s">
        <v>410</v>
      </c>
      <c r="D54" s="528"/>
      <c r="E54" s="528"/>
      <c r="F54" s="528"/>
      <c r="G54" s="528"/>
      <c r="H54" s="528"/>
      <c r="I54" s="528"/>
      <c r="J54" s="528"/>
      <c r="K54" s="528"/>
      <c r="L54" s="7" t="str">
        <f>IF(L51&lt;=((0.1*L45)+(0.2*L48)+(0.5*L49)+L50),"Yes","No")</f>
        <v>Yes</v>
      </c>
      <c r="M54" s="1"/>
      <c r="N54" s="1"/>
      <c r="O54" s="197"/>
    </row>
    <row r="55" spans="1:15" ht="15" customHeight="1" x14ac:dyDescent="0.25">
      <c r="A55" s="196"/>
      <c r="B55" s="10"/>
      <c r="C55" s="1"/>
      <c r="D55" s="1"/>
      <c r="E55" s="1"/>
      <c r="F55" s="1"/>
      <c r="G55" s="1"/>
      <c r="H55" s="1"/>
      <c r="I55" s="1"/>
      <c r="J55" s="1"/>
      <c r="K55" s="1"/>
      <c r="L55" s="1"/>
      <c r="M55" s="1"/>
      <c r="N55" s="1"/>
      <c r="O55" s="197"/>
    </row>
    <row r="56" spans="1:15" s="416" customFormat="1" ht="30.2" hidden="1" customHeight="1" x14ac:dyDescent="0.25">
      <c r="A56" s="192" t="s">
        <v>44</v>
      </c>
      <c r="B56" s="193"/>
      <c r="C56" s="194"/>
      <c r="D56" s="194"/>
      <c r="E56" s="194"/>
      <c r="F56" s="194"/>
      <c r="G56" s="194"/>
      <c r="H56" s="194"/>
      <c r="I56" s="194"/>
      <c r="J56" s="194"/>
      <c r="K56" s="194"/>
      <c r="L56" s="194"/>
      <c r="M56" s="194"/>
      <c r="N56" s="194"/>
      <c r="O56" s="195"/>
    </row>
    <row r="57" spans="1:15" ht="15" hidden="1" customHeight="1" x14ac:dyDescent="0.25">
      <c r="A57" s="196"/>
      <c r="B57" s="523" t="s">
        <v>5</v>
      </c>
      <c r="C57" s="525"/>
      <c r="D57" s="529" t="s">
        <v>58</v>
      </c>
      <c r="E57" s="530"/>
      <c r="F57" s="1"/>
      <c r="G57" s="1"/>
      <c r="H57" s="1"/>
      <c r="I57" s="1"/>
      <c r="J57" s="512" t="s">
        <v>0</v>
      </c>
      <c r="K57" s="513"/>
      <c r="L57" s="1"/>
      <c r="M57" s="1"/>
      <c r="N57" s="1"/>
      <c r="O57" s="197"/>
    </row>
    <row r="58" spans="1:15" ht="75.2" hidden="1" customHeight="1" x14ac:dyDescent="0.25">
      <c r="A58" s="196"/>
      <c r="B58" s="524"/>
      <c r="C58" s="526"/>
      <c r="D58" s="264" t="s">
        <v>45</v>
      </c>
      <c r="E58" s="265" t="s">
        <v>46</v>
      </c>
      <c r="F58" s="1"/>
      <c r="G58" s="1"/>
      <c r="H58" s="1"/>
      <c r="I58" s="1"/>
      <c r="J58" s="266" t="s">
        <v>45</v>
      </c>
      <c r="K58" s="265" t="s">
        <v>46</v>
      </c>
      <c r="L58" s="1"/>
      <c r="M58" s="1"/>
      <c r="N58" s="1"/>
      <c r="O58" s="197"/>
    </row>
    <row r="59" spans="1:15" ht="30.2" hidden="1" customHeight="1" x14ac:dyDescent="0.25">
      <c r="A59" s="196"/>
      <c r="B59" s="447">
        <v>165</v>
      </c>
      <c r="C59" s="267" t="s">
        <v>47</v>
      </c>
      <c r="D59" s="231" t="str">
        <f>IF(AND(ISNUMBER(D60),ISNUMBER(D61),ISNUMBER(D62),ISNUMBER(D63),ISNUMBER(D64),ISNUMBER(D65),ISNUMBER(D66),ISNUMBER(D67),ISNUMBER(D68)),SUM(D60,D61,D62,D63,D64,D65,D66,D67,D68),"")</f>
        <v/>
      </c>
      <c r="E59" s="268" t="str">
        <f>IF(AND(ISNUMBER(E60),ISNUMBER(E61),ISNUMBER(E62),ISNUMBER(E63),ISNUMBER(E64),ISNUMBER(E65),ISNUMBER(E66),ISNUMBER(E67),ISNUMBER(E68)),SUM(E60,E61,E62,E63,E64,E65,E66,E67,E68),"")</f>
        <v/>
      </c>
      <c r="F59" s="1"/>
      <c r="G59" s="1"/>
      <c r="H59" s="1"/>
      <c r="I59" s="1"/>
      <c r="J59" s="269" t="str">
        <f>IF(AND(ISNUMBER(J60),ISNUMBER(J61),ISNUMBER(J62),ISNUMBER(J63),ISNUMBER(J64),ISNUMBER(J65),ISNUMBER(J66),ISNUMBER(J67),ISNUMBER(J68)),SUM(J60,J61,J62,J63,J64,J65,J66,J67,J68),"")</f>
        <v/>
      </c>
      <c r="K59" s="268" t="str">
        <f>IF(AND(ISNUMBER(K60),ISNUMBER(K61),ISNUMBER(K62),ISNUMBER(K63),ISNUMBER(K64),ISNUMBER(K65),ISNUMBER(K66),ISNUMBER(K67),ISNUMBER(K68)),SUM(K60,K61,K62,K63,K64,K65,K66,K67,K68),"")</f>
        <v/>
      </c>
      <c r="L59" s="1"/>
      <c r="M59" s="1"/>
      <c r="N59" s="1"/>
      <c r="O59" s="197"/>
    </row>
    <row r="60" spans="1:15" ht="15" hidden="1" customHeight="1" x14ac:dyDescent="0.25">
      <c r="A60" s="196"/>
      <c r="B60" s="33"/>
      <c r="C60" s="270" t="s">
        <v>48</v>
      </c>
      <c r="D60" s="213"/>
      <c r="E60" s="271"/>
      <c r="F60" s="1"/>
      <c r="G60" s="1"/>
      <c r="H60" s="1"/>
      <c r="I60" s="1"/>
      <c r="J60" s="176"/>
      <c r="K60" s="183"/>
      <c r="L60" s="1"/>
      <c r="M60" s="1"/>
      <c r="N60" s="1"/>
      <c r="O60" s="197"/>
    </row>
    <row r="61" spans="1:15" ht="15" hidden="1" customHeight="1" x14ac:dyDescent="0.25">
      <c r="A61" s="196"/>
      <c r="B61" s="33"/>
      <c r="C61" s="261" t="s">
        <v>49</v>
      </c>
      <c r="D61" s="213"/>
      <c r="E61" s="271"/>
      <c r="F61" s="1"/>
      <c r="G61" s="1"/>
      <c r="H61" s="1"/>
      <c r="I61" s="1"/>
      <c r="J61" s="176"/>
      <c r="K61" s="183"/>
      <c r="L61" s="1"/>
      <c r="M61" s="1"/>
      <c r="N61" s="1"/>
      <c r="O61" s="197"/>
    </row>
    <row r="62" spans="1:15" ht="15" hidden="1" customHeight="1" x14ac:dyDescent="0.25">
      <c r="A62" s="196"/>
      <c r="B62" s="33"/>
      <c r="C62" s="261" t="s">
        <v>50</v>
      </c>
      <c r="D62" s="213"/>
      <c r="E62" s="271"/>
      <c r="F62" s="1"/>
      <c r="G62" s="1"/>
      <c r="H62" s="1"/>
      <c r="I62" s="1"/>
      <c r="J62" s="176"/>
      <c r="K62" s="183"/>
      <c r="L62" s="1"/>
      <c r="M62" s="1"/>
      <c r="N62" s="1"/>
      <c r="O62" s="197"/>
    </row>
    <row r="63" spans="1:15" ht="15" hidden="1" customHeight="1" x14ac:dyDescent="0.25">
      <c r="A63" s="196"/>
      <c r="B63" s="33"/>
      <c r="C63" s="261" t="s">
        <v>51</v>
      </c>
      <c r="D63" s="213"/>
      <c r="E63" s="271"/>
      <c r="F63" s="1"/>
      <c r="G63" s="1"/>
      <c r="H63" s="1"/>
      <c r="I63" s="1"/>
      <c r="J63" s="176"/>
      <c r="K63" s="183"/>
      <c r="L63" s="1"/>
      <c r="M63" s="1"/>
      <c r="N63" s="1"/>
      <c r="O63" s="197"/>
    </row>
    <row r="64" spans="1:15" ht="15" hidden="1" customHeight="1" x14ac:dyDescent="0.25">
      <c r="A64" s="196"/>
      <c r="B64" s="33"/>
      <c r="C64" s="261" t="s">
        <v>52</v>
      </c>
      <c r="D64" s="213"/>
      <c r="E64" s="271"/>
      <c r="F64" s="1"/>
      <c r="G64" s="1"/>
      <c r="H64" s="1"/>
      <c r="I64" s="1"/>
      <c r="J64" s="176"/>
      <c r="K64" s="183"/>
      <c r="L64" s="1"/>
      <c r="M64" s="1"/>
      <c r="N64" s="1"/>
      <c r="O64" s="197"/>
    </row>
    <row r="65" spans="1:15" ht="15" hidden="1" customHeight="1" x14ac:dyDescent="0.25">
      <c r="A65" s="196"/>
      <c r="B65" s="33"/>
      <c r="C65" s="261" t="s">
        <v>53</v>
      </c>
      <c r="D65" s="213"/>
      <c r="E65" s="271"/>
      <c r="F65" s="1"/>
      <c r="G65" s="1"/>
      <c r="H65" s="1"/>
      <c r="I65" s="1"/>
      <c r="J65" s="176"/>
      <c r="K65" s="183"/>
      <c r="L65" s="1"/>
      <c r="M65" s="1"/>
      <c r="N65" s="1"/>
      <c r="O65" s="197"/>
    </row>
    <row r="66" spans="1:15" ht="15" hidden="1" customHeight="1" x14ac:dyDescent="0.25">
      <c r="A66" s="196"/>
      <c r="B66" s="33"/>
      <c r="C66" s="261" t="s">
        <v>54</v>
      </c>
      <c r="D66" s="213"/>
      <c r="E66" s="271"/>
      <c r="F66" s="1"/>
      <c r="G66" s="1"/>
      <c r="H66" s="1"/>
      <c r="I66" s="1"/>
      <c r="J66" s="176"/>
      <c r="K66" s="183"/>
      <c r="L66" s="1"/>
      <c r="M66" s="1"/>
      <c r="N66" s="1"/>
      <c r="O66" s="197"/>
    </row>
    <row r="67" spans="1:15" ht="15" hidden="1" customHeight="1" x14ac:dyDescent="0.25">
      <c r="A67" s="196"/>
      <c r="B67" s="33"/>
      <c r="C67" s="261" t="s">
        <v>55</v>
      </c>
      <c r="D67" s="213"/>
      <c r="E67" s="271"/>
      <c r="F67" s="1"/>
      <c r="G67" s="1"/>
      <c r="H67" s="1"/>
      <c r="I67" s="1"/>
      <c r="J67" s="176"/>
      <c r="K67" s="183"/>
      <c r="L67" s="1"/>
      <c r="M67" s="1"/>
      <c r="N67" s="1"/>
      <c r="O67" s="197"/>
    </row>
    <row r="68" spans="1:15" ht="15" hidden="1" customHeight="1" x14ac:dyDescent="0.25">
      <c r="A68" s="196"/>
      <c r="B68" s="34"/>
      <c r="C68" s="272" t="s">
        <v>8</v>
      </c>
      <c r="D68" s="234"/>
      <c r="E68" s="273"/>
      <c r="F68" s="1"/>
      <c r="G68" s="1"/>
      <c r="H68" s="1"/>
      <c r="I68" s="1"/>
      <c r="J68" s="180"/>
      <c r="K68" s="184"/>
      <c r="L68" s="1"/>
      <c r="M68" s="1"/>
      <c r="N68" s="1"/>
      <c r="O68" s="197"/>
    </row>
    <row r="69" spans="1:15" ht="15" hidden="1" customHeight="1" x14ac:dyDescent="0.25">
      <c r="A69" s="196"/>
      <c r="B69" s="9"/>
      <c r="C69" s="10"/>
      <c r="D69" s="10"/>
      <c r="E69" s="10"/>
      <c r="F69" s="10"/>
      <c r="G69" s="10"/>
      <c r="H69" s="10"/>
      <c r="I69" s="10"/>
      <c r="J69" s="10"/>
      <c r="K69" s="10"/>
      <c r="L69" s="10"/>
      <c r="M69" s="10"/>
      <c r="N69" s="10"/>
      <c r="O69" s="197"/>
    </row>
    <row r="70" spans="1:15" s="394" customFormat="1" ht="30" customHeight="1" x14ac:dyDescent="0.25">
      <c r="A70" s="325" t="s">
        <v>367</v>
      </c>
      <c r="B70" s="393"/>
      <c r="C70" s="263"/>
      <c r="D70" s="263"/>
      <c r="E70" s="263"/>
      <c r="F70" s="263"/>
      <c r="G70" s="263"/>
      <c r="H70" s="263"/>
      <c r="I70" s="263"/>
      <c r="J70" s="263"/>
      <c r="K70" s="263"/>
      <c r="L70" s="263"/>
      <c r="M70" s="263"/>
      <c r="N70" s="263"/>
      <c r="O70" s="195"/>
    </row>
    <row r="71" spans="1:15" s="394" customFormat="1" ht="15" customHeight="1" x14ac:dyDescent="0.25">
      <c r="A71" s="413"/>
      <c r="B71" s="254"/>
      <c r="C71" s="1"/>
      <c r="D71" s="1"/>
      <c r="E71" s="1"/>
      <c r="F71" s="1"/>
      <c r="G71" s="1"/>
      <c r="H71" s="1"/>
      <c r="I71" s="1"/>
      <c r="J71" s="1"/>
      <c r="K71" s="1"/>
      <c r="L71" s="1"/>
      <c r="M71" s="1"/>
      <c r="N71" s="1"/>
      <c r="O71" s="197"/>
    </row>
    <row r="72" spans="1:15" ht="15" customHeight="1" x14ac:dyDescent="0.25">
      <c r="A72" s="196"/>
      <c r="B72" s="523"/>
      <c r="C72" s="532"/>
      <c r="D72" s="514" t="s">
        <v>58</v>
      </c>
      <c r="E72" s="513"/>
      <c r="F72" s="1"/>
      <c r="G72" s="1"/>
      <c r="H72" s="1"/>
      <c r="I72" s="1"/>
      <c r="J72" s="512" t="s">
        <v>0</v>
      </c>
      <c r="K72" s="513"/>
      <c r="L72" s="1"/>
      <c r="M72" s="1"/>
      <c r="N72" s="1"/>
      <c r="O72" s="197"/>
    </row>
    <row r="73" spans="1:15" ht="15" customHeight="1" x14ac:dyDescent="0.25">
      <c r="A73" s="196"/>
      <c r="B73" s="524"/>
      <c r="C73" s="533"/>
      <c r="D73" s="374" t="s">
        <v>59</v>
      </c>
      <c r="E73" s="1"/>
      <c r="F73" s="1"/>
      <c r="G73" s="1"/>
      <c r="H73" s="1"/>
      <c r="I73" s="1"/>
      <c r="J73" s="378" t="s">
        <v>59</v>
      </c>
      <c r="K73" s="1"/>
      <c r="L73" s="1"/>
      <c r="M73" s="1"/>
      <c r="N73" s="1"/>
      <c r="O73" s="197"/>
    </row>
    <row r="74" spans="1:15" ht="15" customHeight="1" x14ac:dyDescent="0.25">
      <c r="A74" s="196"/>
      <c r="B74" s="36"/>
      <c r="C74" s="259" t="s">
        <v>29</v>
      </c>
      <c r="D74" s="274"/>
      <c r="E74" s="1"/>
      <c r="F74" s="1"/>
      <c r="G74" s="1"/>
      <c r="H74" s="1"/>
      <c r="I74" s="1"/>
      <c r="J74" s="275" t="str">
        <f>IF(ISNUMBER(J27),J27,"")</f>
        <v/>
      </c>
      <c r="K74" s="11"/>
      <c r="L74" s="1"/>
      <c r="M74" s="1"/>
      <c r="N74" s="1"/>
      <c r="O74" s="197"/>
    </row>
    <row r="75" spans="1:15" ht="15" customHeight="1" x14ac:dyDescent="0.25">
      <c r="A75" s="196"/>
      <c r="B75" s="33"/>
      <c r="C75" s="276" t="s">
        <v>85</v>
      </c>
      <c r="D75" s="4" t="str">
        <f>IF(D74=D27,"Yes","No")</f>
        <v>Yes</v>
      </c>
      <c r="E75" s="1"/>
      <c r="F75" s="1"/>
      <c r="G75" s="1"/>
      <c r="H75" s="1"/>
      <c r="I75" s="1"/>
      <c r="J75" s="12" t="str">
        <f>IF(J74=J27,"Yes","No")</f>
        <v>Yes</v>
      </c>
      <c r="K75" s="11"/>
      <c r="L75" s="1"/>
      <c r="M75" s="1"/>
      <c r="N75" s="1"/>
      <c r="O75" s="197"/>
    </row>
    <row r="76" spans="1:15" ht="15" customHeight="1" x14ac:dyDescent="0.25">
      <c r="A76" s="196"/>
      <c r="B76" s="33"/>
      <c r="C76" s="261" t="s">
        <v>30</v>
      </c>
      <c r="D76" s="271"/>
      <c r="E76" s="1"/>
      <c r="F76" s="1"/>
      <c r="G76" s="1"/>
      <c r="H76" s="1"/>
      <c r="I76" s="1"/>
      <c r="J76" s="448"/>
      <c r="K76" s="11"/>
      <c r="L76" s="1"/>
      <c r="M76" s="1"/>
      <c r="N76" s="1"/>
      <c r="O76" s="197"/>
    </row>
    <row r="77" spans="1:15" ht="15" customHeight="1" x14ac:dyDescent="0.25">
      <c r="A77" s="196"/>
      <c r="B77" s="33"/>
      <c r="C77" s="261" t="s">
        <v>91</v>
      </c>
      <c r="D77" s="271"/>
      <c r="E77" s="1"/>
      <c r="F77" s="11"/>
      <c r="G77" s="11"/>
      <c r="H77" s="11"/>
      <c r="I77" s="1"/>
      <c r="J77" s="190"/>
      <c r="K77" s="11"/>
      <c r="L77" s="11"/>
      <c r="M77" s="11"/>
      <c r="N77" s="1"/>
      <c r="O77" s="197"/>
    </row>
    <row r="78" spans="1:15" ht="15" customHeight="1" x14ac:dyDescent="0.25">
      <c r="A78" s="196"/>
      <c r="B78" s="37"/>
      <c r="C78" s="261" t="s">
        <v>56</v>
      </c>
      <c r="D78" s="271"/>
      <c r="E78" s="1"/>
      <c r="F78" s="11"/>
      <c r="G78" s="11"/>
      <c r="H78" s="11"/>
      <c r="I78" s="1"/>
      <c r="J78" s="190"/>
      <c r="K78" s="11"/>
      <c r="L78" s="11"/>
      <c r="M78" s="11"/>
      <c r="N78" s="1"/>
      <c r="O78" s="197"/>
    </row>
    <row r="79" spans="1:15" ht="15" customHeight="1" x14ac:dyDescent="0.25">
      <c r="A79" s="196"/>
      <c r="B79" s="37"/>
      <c r="C79" s="278" t="s">
        <v>57</v>
      </c>
      <c r="D79" s="279"/>
      <c r="E79" s="1"/>
      <c r="F79" s="11"/>
      <c r="G79" s="11"/>
      <c r="H79" s="11"/>
      <c r="I79" s="1"/>
      <c r="J79" s="190"/>
      <c r="K79" s="11"/>
      <c r="L79" s="11"/>
      <c r="M79" s="11"/>
      <c r="N79" s="1"/>
      <c r="O79" s="197"/>
    </row>
    <row r="80" spans="1:15" ht="15" customHeight="1" x14ac:dyDescent="0.25">
      <c r="A80" s="196"/>
      <c r="B80" s="36"/>
      <c r="C80" s="280" t="s">
        <v>24</v>
      </c>
      <c r="D80" s="281" t="str">
        <f>IF(AND(ISNUMBER(D74),ISNUMBER(D76),ISNUMBER(D77),ISNUMBER(D78),ISNUMBER(D79)),SUM(D74,D76,D77,D78,D79),"")</f>
        <v/>
      </c>
      <c r="E80" s="1"/>
      <c r="F80" s="11"/>
      <c r="G80" s="11"/>
      <c r="H80" s="11"/>
      <c r="I80" s="1"/>
      <c r="J80" s="282" t="str">
        <f>IF(AND(ISNUMBER(J74),ISNUMBER(J76),ISNUMBER(J77),ISNUMBER(J78),ISNUMBER(J79)),SUM(J74,J76,J77,J78,J79),"")</f>
        <v/>
      </c>
      <c r="K80" s="11"/>
      <c r="L80" s="11"/>
      <c r="M80" s="11"/>
      <c r="N80" s="1"/>
      <c r="O80" s="197"/>
    </row>
    <row r="81" spans="1:15" ht="15" customHeight="1" x14ac:dyDescent="0.25">
      <c r="A81" s="196"/>
      <c r="B81" s="34"/>
      <c r="C81" s="283" t="s">
        <v>86</v>
      </c>
      <c r="D81" s="6" t="str">
        <f>IF(D80=E27,"Yes","No")</f>
        <v>Yes</v>
      </c>
      <c r="E81" s="1"/>
      <c r="F81" s="1"/>
      <c r="G81" s="1"/>
      <c r="H81" s="1"/>
      <c r="I81" s="1"/>
      <c r="J81" s="14" t="str">
        <f>IF(J80=K27,"Yes","No")</f>
        <v>Yes</v>
      </c>
      <c r="K81" s="1"/>
      <c r="L81" s="1"/>
      <c r="M81" s="1"/>
      <c r="N81" s="1"/>
      <c r="O81" s="197"/>
    </row>
    <row r="82" spans="1:15" ht="15" customHeight="1" x14ac:dyDescent="0.25">
      <c r="A82" s="196"/>
      <c r="B82" s="9"/>
      <c r="C82" s="10"/>
      <c r="D82" s="10"/>
      <c r="E82" s="10"/>
      <c r="F82" s="10"/>
      <c r="G82" s="10"/>
      <c r="H82" s="10"/>
      <c r="I82" s="10"/>
      <c r="J82" s="10"/>
      <c r="K82" s="10"/>
      <c r="L82" s="10"/>
      <c r="M82" s="10"/>
      <c r="N82" s="10"/>
      <c r="O82" s="197"/>
    </row>
    <row r="83" spans="1:15" ht="30.2" customHeight="1" x14ac:dyDescent="0.25">
      <c r="A83" s="192" t="s">
        <v>386</v>
      </c>
      <c r="B83" s="284"/>
      <c r="C83" s="285"/>
      <c r="D83" s="285"/>
      <c r="E83" s="285"/>
      <c r="F83" s="285"/>
      <c r="G83" s="285"/>
      <c r="H83" s="285"/>
      <c r="I83" s="285"/>
      <c r="J83" s="285"/>
      <c r="K83" s="285"/>
      <c r="L83" s="285"/>
      <c r="M83" s="285"/>
      <c r="N83" s="285"/>
      <c r="O83" s="195"/>
    </row>
    <row r="84" spans="1:15" ht="15" customHeight="1" x14ac:dyDescent="0.25">
      <c r="A84" s="196"/>
      <c r="B84" s="15"/>
      <c r="C84" s="15"/>
      <c r="D84" s="15"/>
      <c r="E84" s="15"/>
      <c r="F84" s="15"/>
      <c r="G84" s="15"/>
      <c r="H84" s="15"/>
      <c r="I84" s="15"/>
      <c r="J84" s="15"/>
      <c r="K84" s="15"/>
      <c r="L84" s="15"/>
      <c r="M84" s="15"/>
      <c r="N84" s="15"/>
      <c r="O84" s="197"/>
    </row>
    <row r="85" spans="1:15" ht="15" customHeight="1" x14ac:dyDescent="0.25">
      <c r="A85" s="196"/>
      <c r="B85" s="534" t="s">
        <v>364</v>
      </c>
      <c r="C85" s="517"/>
      <c r="D85" s="508" t="s">
        <v>58</v>
      </c>
      <c r="E85" s="508"/>
      <c r="F85" s="509"/>
      <c r="G85" s="15"/>
      <c r="H85" s="15"/>
      <c r="I85" s="15"/>
      <c r="J85" s="510" t="s">
        <v>0</v>
      </c>
      <c r="K85" s="508"/>
      <c r="L85" s="509"/>
      <c r="M85" s="15"/>
      <c r="N85" s="15"/>
      <c r="O85" s="197"/>
    </row>
    <row r="86" spans="1:15" ht="95.25" customHeight="1" x14ac:dyDescent="0.25">
      <c r="A86" s="196"/>
      <c r="B86" s="535"/>
      <c r="C86" s="518"/>
      <c r="D86" s="376" t="s">
        <v>66</v>
      </c>
      <c r="E86" s="376" t="s">
        <v>67</v>
      </c>
      <c r="F86" s="377" t="s">
        <v>68</v>
      </c>
      <c r="G86" s="15"/>
      <c r="H86" s="15"/>
      <c r="I86" s="15"/>
      <c r="J86" s="379" t="s">
        <v>66</v>
      </c>
      <c r="K86" s="376" t="s">
        <v>67</v>
      </c>
      <c r="L86" s="377" t="s">
        <v>68</v>
      </c>
      <c r="M86" s="15"/>
      <c r="N86" s="15"/>
      <c r="O86" s="197"/>
    </row>
    <row r="87" spans="1:15" ht="15" customHeight="1" x14ac:dyDescent="0.25">
      <c r="A87" s="196"/>
      <c r="B87" s="402" t="s">
        <v>387</v>
      </c>
      <c r="C87" s="455" t="s">
        <v>31</v>
      </c>
      <c r="D87" s="287" t="str">
        <f>IF(ISNUMBER(D88),SUM(D88,D89),"")</f>
        <v/>
      </c>
      <c r="E87" s="199"/>
      <c r="F87" s="200"/>
      <c r="G87" s="15"/>
      <c r="H87" s="15"/>
      <c r="I87" s="15"/>
      <c r="J87" s="288" t="str">
        <f>IF(ISNUMBER(J88),SUM(J88,J89),"")</f>
        <v/>
      </c>
      <c r="K87" s="202"/>
      <c r="L87" s="203"/>
      <c r="M87" s="15"/>
      <c r="N87" s="15"/>
      <c r="O87" s="197"/>
    </row>
    <row r="88" spans="1:15" ht="15" customHeight="1" x14ac:dyDescent="0.25">
      <c r="A88" s="196"/>
      <c r="B88" s="33"/>
      <c r="C88" s="289" t="s">
        <v>21</v>
      </c>
      <c r="D88" s="218"/>
      <c r="E88" s="214"/>
      <c r="F88" s="238"/>
      <c r="G88" s="15"/>
      <c r="H88" s="15"/>
      <c r="I88" s="15"/>
      <c r="J88" s="185"/>
      <c r="K88" s="216"/>
      <c r="L88" s="237"/>
      <c r="M88" s="15"/>
      <c r="N88" s="15"/>
      <c r="O88" s="197"/>
    </row>
    <row r="89" spans="1:15" ht="15" customHeight="1" x14ac:dyDescent="0.25">
      <c r="A89" s="196"/>
      <c r="B89" s="33"/>
      <c r="C89" s="289" t="s">
        <v>22</v>
      </c>
      <c r="D89" s="213"/>
      <c r="E89" s="213"/>
      <c r="F89" s="290"/>
      <c r="G89" s="15"/>
      <c r="H89" s="15"/>
      <c r="I89" s="15"/>
      <c r="J89" s="176"/>
      <c r="K89" s="175"/>
      <c r="L89" s="186"/>
      <c r="M89" s="15"/>
      <c r="N89" s="15"/>
      <c r="O89" s="197"/>
    </row>
    <row r="90" spans="1:15" ht="15" customHeight="1" x14ac:dyDescent="0.25">
      <c r="A90" s="196"/>
      <c r="B90" s="34"/>
      <c r="C90" s="291" t="s">
        <v>32</v>
      </c>
      <c r="D90" s="225"/>
      <c r="E90" s="292" t="str">
        <f>IF(AND(ISNUMBER(D88),ISNUMBER(E89)),D88-E89,"")</f>
        <v/>
      </c>
      <c r="F90" s="31" t="str">
        <f>IF(AND(ISNUMBER(D88),ISNUMBER(F89)),D88-F89,"")</f>
        <v/>
      </c>
      <c r="G90" s="15"/>
      <c r="H90" s="15"/>
      <c r="I90" s="15"/>
      <c r="J90" s="293"/>
      <c r="K90" s="292" t="str">
        <f>IF(AND(ISNUMBER(J88),ISNUMBER(K89)),J88-K89,"")</f>
        <v/>
      </c>
      <c r="L90" s="31" t="str">
        <f>IF(AND(ISNUMBER(J88),ISNUMBER(L89)),J88-L89,"")</f>
        <v/>
      </c>
      <c r="M90" s="15"/>
      <c r="N90" s="15"/>
      <c r="O90" s="197"/>
    </row>
    <row r="91" spans="1:15" ht="15" customHeight="1" x14ac:dyDescent="0.25">
      <c r="A91" s="196"/>
      <c r="B91" s="15"/>
      <c r="C91" s="15"/>
      <c r="D91" s="15"/>
      <c r="E91" s="15"/>
      <c r="F91" s="15"/>
      <c r="G91" s="15"/>
      <c r="H91" s="15"/>
      <c r="I91" s="15"/>
      <c r="J91" s="15"/>
      <c r="K91" s="15"/>
      <c r="L91" s="15"/>
      <c r="M91" s="15"/>
      <c r="N91" s="15"/>
      <c r="O91" s="197"/>
    </row>
    <row r="92" spans="1:15" ht="15" customHeight="1" x14ac:dyDescent="0.25">
      <c r="A92" s="196"/>
      <c r="B92" s="35"/>
      <c r="C92" s="294" t="s">
        <v>87</v>
      </c>
      <c r="D92" s="16" t="str">
        <f>IF(D88&lt;=F40,"Yes","No")</f>
        <v>Yes</v>
      </c>
      <c r="E92" s="199"/>
      <c r="F92" s="200"/>
      <c r="G92" s="15"/>
      <c r="H92" s="15"/>
      <c r="I92" s="15"/>
      <c r="J92" s="17" t="str">
        <f>IF(J88&lt;=L40,"Yes","No")</f>
        <v>Yes</v>
      </c>
      <c r="K92" s="202"/>
      <c r="L92" s="203"/>
      <c r="M92" s="15"/>
      <c r="N92" s="15"/>
      <c r="O92" s="197"/>
    </row>
    <row r="93" spans="1:15" ht="15" customHeight="1" x14ac:dyDescent="0.25">
      <c r="A93" s="196"/>
      <c r="B93" s="33"/>
      <c r="C93" s="295" t="s">
        <v>88</v>
      </c>
      <c r="D93" s="18" t="str">
        <f>IF(D89&lt;=F41,"Yes","No")</f>
        <v>Yes</v>
      </c>
      <c r="E93" s="214"/>
      <c r="F93" s="238"/>
      <c r="G93" s="15"/>
      <c r="H93" s="15"/>
      <c r="I93" s="15"/>
      <c r="J93" s="19" t="str">
        <f>IF(J89&lt;=L41,"Yes","No")</f>
        <v>Yes</v>
      </c>
      <c r="K93" s="216"/>
      <c r="L93" s="237"/>
      <c r="M93" s="15"/>
      <c r="N93" s="15"/>
      <c r="O93" s="197"/>
    </row>
    <row r="94" spans="1:15" ht="30.2" customHeight="1" x14ac:dyDescent="0.25">
      <c r="A94" s="196"/>
      <c r="B94" s="34"/>
      <c r="C94" s="296" t="s">
        <v>89</v>
      </c>
      <c r="D94" s="20" t="str">
        <f>IF(E89&lt;=D88,"Yes","No")</f>
        <v>Yes</v>
      </c>
      <c r="E94" s="20" t="str">
        <f>IF(E89&lt;=D89,"Yes","No")</f>
        <v>Yes</v>
      </c>
      <c r="F94" s="20" t="str">
        <f>IF(F89&lt;=E89,"Yes","No")</f>
        <v>Yes</v>
      </c>
      <c r="G94" s="15"/>
      <c r="H94" s="15"/>
      <c r="I94" s="15"/>
      <c r="J94" s="21" t="str">
        <f>IF(K89&lt;=J88,"Yes","No")</f>
        <v>Yes</v>
      </c>
      <c r="K94" s="20" t="str">
        <f>IF(K89&lt;=J89,"Yes","No")</f>
        <v>Yes</v>
      </c>
      <c r="L94" s="20" t="str">
        <f>IF(L89&lt;=K89,"Yes","No")</f>
        <v>Yes</v>
      </c>
      <c r="M94" s="15"/>
      <c r="N94" s="15"/>
      <c r="O94" s="197"/>
    </row>
    <row r="95" spans="1:15" ht="15" customHeight="1" x14ac:dyDescent="0.25">
      <c r="A95" s="196"/>
      <c r="B95" s="297"/>
      <c r="C95" s="15"/>
      <c r="D95" s="15"/>
      <c r="E95" s="15"/>
      <c r="F95" s="15"/>
      <c r="G95" s="15"/>
      <c r="H95" s="15"/>
      <c r="I95" s="15"/>
      <c r="J95" s="15"/>
      <c r="K95" s="15"/>
      <c r="L95" s="15"/>
      <c r="M95" s="15"/>
      <c r="N95" s="15"/>
      <c r="O95" s="197"/>
    </row>
    <row r="96" spans="1:15" ht="30.2" customHeight="1" x14ac:dyDescent="0.25">
      <c r="A96" s="192" t="s">
        <v>368</v>
      </c>
      <c r="B96" s="284"/>
      <c r="C96" s="285"/>
      <c r="D96" s="285"/>
      <c r="E96" s="285"/>
      <c r="F96" s="285"/>
      <c r="G96" s="285"/>
      <c r="H96" s="285"/>
      <c r="I96" s="285"/>
      <c r="J96" s="285"/>
      <c r="K96" s="285"/>
      <c r="L96" s="285"/>
      <c r="M96" s="285"/>
      <c r="N96" s="285"/>
      <c r="O96" s="195"/>
    </row>
    <row r="97" spans="1:15" ht="15" customHeight="1" x14ac:dyDescent="0.25">
      <c r="A97" s="196"/>
      <c r="B97" s="15"/>
      <c r="C97" s="15"/>
      <c r="D97" s="15"/>
      <c r="E97" s="15"/>
      <c r="F97" s="15"/>
      <c r="G97" s="15"/>
      <c r="H97" s="15"/>
      <c r="I97" s="15"/>
      <c r="J97" s="15"/>
      <c r="K97" s="15"/>
      <c r="L97" s="15"/>
      <c r="M97" s="15"/>
      <c r="N97" s="15"/>
      <c r="O97" s="197"/>
    </row>
    <row r="98" spans="1:15" ht="15" customHeight="1" x14ac:dyDescent="0.25">
      <c r="A98" s="196"/>
      <c r="B98" s="539" t="s">
        <v>364</v>
      </c>
      <c r="C98" s="540"/>
      <c r="D98" s="508" t="s">
        <v>58</v>
      </c>
      <c r="E98" s="509"/>
      <c r="F98" s="15"/>
      <c r="G98" s="15"/>
      <c r="H98" s="15"/>
      <c r="I98" s="15"/>
      <c r="J98" s="510" t="s">
        <v>0</v>
      </c>
      <c r="K98" s="509"/>
      <c r="L98" s="15"/>
      <c r="M98" s="15"/>
      <c r="N98" s="15"/>
      <c r="O98" s="197"/>
    </row>
    <row r="99" spans="1:15" ht="30.2" customHeight="1" x14ac:dyDescent="0.25">
      <c r="A99" s="196"/>
      <c r="B99" s="539"/>
      <c r="C99" s="540"/>
      <c r="D99" s="376" t="s">
        <v>33</v>
      </c>
      <c r="E99" s="377" t="s">
        <v>64</v>
      </c>
      <c r="F99" s="15"/>
      <c r="G99" s="15"/>
      <c r="H99" s="15"/>
      <c r="I99" s="15"/>
      <c r="J99" s="379" t="s">
        <v>33</v>
      </c>
      <c r="K99" s="377" t="s">
        <v>64</v>
      </c>
      <c r="L99" s="15"/>
      <c r="M99" s="15"/>
      <c r="N99" s="15"/>
      <c r="O99" s="197"/>
    </row>
    <row r="100" spans="1:15" ht="15" customHeight="1" x14ac:dyDescent="0.25">
      <c r="A100" s="196"/>
      <c r="B100" s="403">
        <v>10.1</v>
      </c>
      <c r="C100" s="298" t="s">
        <v>408</v>
      </c>
      <c r="D100" s="299" t="str">
        <f>IF(ISNUMBER(#REF!),#REF!, "")</f>
        <v/>
      </c>
      <c r="E100" s="208"/>
      <c r="F100" s="15"/>
      <c r="G100" s="15"/>
      <c r="H100" s="15"/>
      <c r="I100" s="15"/>
      <c r="J100" s="187"/>
      <c r="K100" s="212"/>
      <c r="L100" s="15"/>
      <c r="M100" s="15"/>
      <c r="N100" s="15"/>
      <c r="O100" s="197"/>
    </row>
    <row r="101" spans="1:15" ht="15" customHeight="1" x14ac:dyDescent="0.25">
      <c r="A101" s="196"/>
      <c r="B101" s="404"/>
      <c r="C101" s="300" t="s">
        <v>34</v>
      </c>
      <c r="D101" s="301" t="str">
        <f>IF(E101="Yes",SUM(F8,F15,G15,E18,E38,(0.1*F45),(0.2*F48),(0.5*F49),F50,F90),"")</f>
        <v/>
      </c>
      <c r="E101" s="18" t="str">
        <f>IF(AND(ISNUMBER(F8),ISNUMBER(F15),ISNUMBER(G15),ISNUMBER(E18),ISNUMBER(E38),ISNUMBER(F45),ISNUMBER(F48),ISNUMBER(F49),ISNUMBER(F50),ISNUMBER(F90)),"Yes","No")</f>
        <v>No</v>
      </c>
      <c r="F101" s="15"/>
      <c r="G101" s="15"/>
      <c r="H101" s="15"/>
      <c r="I101" s="15"/>
      <c r="J101" s="302" t="str">
        <f>IF(K101="Yes",(SUM(L8,L15,M15,K18,K38,(0.1*L45),(0.2*L48),(0.5*L49),L50,L90)-L51),"")</f>
        <v/>
      </c>
      <c r="K101" s="18" t="str">
        <f>IF(AND(ISNUMBER(L8),ISNUMBER(L15),ISNUMBER(M15),ISNUMBER(K18),ISNUMBER(K38),ISNUMBER(L45),ISNUMBER(L48),ISNUMBER(L49),ISNUMBER(L50),ISNUMBER(L90),L54="Yes"),"Yes","No")</f>
        <v>No</v>
      </c>
      <c r="L101" s="15"/>
      <c r="M101" s="15"/>
      <c r="N101" s="15"/>
      <c r="O101" s="197"/>
    </row>
    <row r="102" spans="1:15" ht="15" customHeight="1" x14ac:dyDescent="0.25">
      <c r="A102" s="196"/>
      <c r="B102" s="405">
        <v>11.3</v>
      </c>
      <c r="C102" s="300" t="s">
        <v>18</v>
      </c>
      <c r="D102" s="303" t="str">
        <f>IF(AND(ISNUMBER(#REF!), ISNUMBER(#REF!), ISNUMBER(#REF!), ISNUMBER(#REF!), ISNUMBER(#REF!), ISNUMBER(#REF!), ISNUMBER(#REF!), ISNUMBER(#REF!), ISNUMBER(#REF!), ISNUMBER(#REF!), ISNUMBER(#REF!), ISNUMBER(#REF!), ISNUMBER(#REF!), ISNUMBER(#REF!), ISNUMBER(#REF!), ISNUMBER(#REF!)), SUM(#REF!,#REF!,#REF!,#REF!,#REF!,#REF!,#REF!),"")</f>
        <v/>
      </c>
      <c r="E102" s="238"/>
      <c r="F102" s="15"/>
      <c r="G102" s="15"/>
      <c r="H102" s="15"/>
      <c r="I102" s="15"/>
      <c r="J102" s="188"/>
      <c r="K102" s="237"/>
      <c r="L102" s="15"/>
      <c r="M102" s="15"/>
      <c r="N102" s="15"/>
      <c r="O102" s="197"/>
    </row>
    <row r="103" spans="1:15" ht="15" customHeight="1" x14ac:dyDescent="0.25">
      <c r="A103" s="196"/>
      <c r="B103" s="406">
        <v>11.6</v>
      </c>
      <c r="C103" s="304" t="s">
        <v>366</v>
      </c>
      <c r="D103" s="305"/>
      <c r="E103" s="240"/>
      <c r="F103" s="15"/>
      <c r="G103" s="15"/>
      <c r="H103" s="15"/>
      <c r="I103" s="15"/>
      <c r="J103" s="395" t="str">
        <f>IF(ISNUMBER(LR_IA_On!J104),LR_IA_On!J104,"")</f>
        <v/>
      </c>
      <c r="K103" s="244"/>
      <c r="L103" s="15"/>
      <c r="M103" s="15"/>
      <c r="N103" s="15"/>
      <c r="O103" s="197"/>
    </row>
    <row r="104" spans="1:15" ht="15" customHeight="1" x14ac:dyDescent="0.25">
      <c r="A104" s="196"/>
      <c r="B104" s="401"/>
      <c r="C104" s="304" t="s">
        <v>376</v>
      </c>
      <c r="D104" s="305" t="str">
        <f>IF(AND(ISNUMBER(D101),ISNUMBER(D102)),D101-D102,"")</f>
        <v/>
      </c>
      <c r="E104" s="240"/>
      <c r="F104" s="15"/>
      <c r="G104" s="15"/>
      <c r="H104" s="15"/>
      <c r="I104" s="15"/>
      <c r="J104" s="306" t="str">
        <f>IF(AND(ISNUMBER(J101),ISNUMBER(J102),ISNUMBER(J103)),J101-J102-J103,"")</f>
        <v/>
      </c>
      <c r="K104" s="244"/>
      <c r="L104" s="15"/>
      <c r="M104" s="15"/>
      <c r="N104" s="15"/>
      <c r="O104" s="197"/>
    </row>
    <row r="105" spans="1:15" ht="15" customHeight="1" x14ac:dyDescent="0.25">
      <c r="A105" s="196"/>
      <c r="B105" s="407">
        <v>8.1</v>
      </c>
      <c r="C105" s="408" t="s">
        <v>176</v>
      </c>
      <c r="D105" s="307" t="str">
        <f>IF(AND(ISNUMBER(D100),ISNUMBER(D104),D104&lt;&gt;0),D100/D104,"")</f>
        <v/>
      </c>
      <c r="E105" s="247"/>
      <c r="F105" s="15"/>
      <c r="G105" s="15"/>
      <c r="H105" s="15"/>
      <c r="I105" s="15"/>
      <c r="J105" s="308" t="str">
        <f>IF(AND(ISNUMBER(J100),ISNUMBER(J104),J104&lt;&gt;0),J100/J104,"")</f>
        <v/>
      </c>
      <c r="K105" s="482"/>
      <c r="L105" s="15"/>
      <c r="M105" s="15"/>
      <c r="N105" s="15"/>
      <c r="O105" s="197"/>
    </row>
    <row r="106" spans="1:15" ht="15" hidden="1" customHeight="1" x14ac:dyDescent="0.25">
      <c r="A106" s="196"/>
      <c r="B106" s="386">
        <v>11</v>
      </c>
      <c r="C106" s="298" t="s">
        <v>174</v>
      </c>
      <c r="D106" s="307"/>
      <c r="E106" s="247"/>
      <c r="F106" s="15"/>
      <c r="G106" s="15"/>
      <c r="H106" s="15"/>
      <c r="I106" s="15"/>
      <c r="J106" s="189"/>
      <c r="K106" s="233"/>
      <c r="L106" s="15"/>
      <c r="M106" s="15"/>
      <c r="N106" s="15"/>
      <c r="O106" s="197"/>
    </row>
    <row r="107" spans="1:15" ht="14.25" hidden="1" x14ac:dyDescent="0.25">
      <c r="A107" s="196"/>
      <c r="B107" s="385">
        <v>6</v>
      </c>
      <c r="C107" s="245" t="s">
        <v>173</v>
      </c>
      <c r="D107" s="307" t="str">
        <f>IF(AND(ISNUMBER(#REF!),ISNUMBER(D105),D105&lt;&gt;0),#REF!/D105,"")</f>
        <v/>
      </c>
      <c r="E107" s="247"/>
      <c r="F107" s="15"/>
      <c r="G107" s="15"/>
      <c r="H107" s="15"/>
      <c r="I107" s="15"/>
      <c r="J107" s="308" t="str">
        <f>IF(AND(ISNUMBER(J106),ISNUMBER(J104),J104&lt;&gt;0),J106/J104,"")</f>
        <v/>
      </c>
      <c r="K107" s="309"/>
      <c r="L107" s="15"/>
      <c r="M107" s="15"/>
      <c r="N107" s="15"/>
      <c r="O107" s="197"/>
    </row>
    <row r="108" spans="1:15" ht="15" customHeight="1" x14ac:dyDescent="0.25">
      <c r="A108" s="318"/>
      <c r="B108" s="297"/>
      <c r="C108" s="297"/>
      <c r="D108" s="297"/>
      <c r="E108" s="297"/>
      <c r="F108" s="297"/>
      <c r="G108" s="297"/>
      <c r="H108" s="297"/>
      <c r="I108" s="297"/>
      <c r="J108" s="297"/>
      <c r="K108" s="297"/>
      <c r="L108" s="297"/>
      <c r="M108" s="297"/>
      <c r="N108" s="297"/>
      <c r="O108" s="320"/>
    </row>
    <row r="109" spans="1:15" ht="15.75" hidden="1" x14ac:dyDescent="0.25">
      <c r="A109" s="192" t="s">
        <v>92</v>
      </c>
      <c r="B109" s="284"/>
      <c r="C109" s="285"/>
      <c r="D109" s="285"/>
      <c r="E109" s="285"/>
      <c r="F109" s="285"/>
      <c r="G109" s="285"/>
      <c r="H109" s="285"/>
      <c r="I109" s="285"/>
      <c r="J109" s="285"/>
      <c r="K109" s="285"/>
      <c r="L109" s="285"/>
      <c r="M109" s="285"/>
      <c r="N109" s="285"/>
      <c r="O109" s="195"/>
    </row>
    <row r="110" spans="1:15" ht="14.25" hidden="1" x14ac:dyDescent="0.25">
      <c r="A110" s="196"/>
      <c r="B110" s="541" t="s">
        <v>126</v>
      </c>
      <c r="C110" s="555"/>
      <c r="D110" s="508" t="s">
        <v>58</v>
      </c>
      <c r="E110" s="509"/>
      <c r="F110" s="15"/>
      <c r="G110" s="15"/>
      <c r="H110" s="15"/>
      <c r="I110" s="15"/>
      <c r="J110" s="510" t="s">
        <v>0</v>
      </c>
      <c r="K110" s="509"/>
      <c r="L110" s="15"/>
      <c r="M110" s="15"/>
      <c r="N110" s="15"/>
      <c r="O110" s="197"/>
    </row>
    <row r="111" spans="1:15" ht="25.5" hidden="1" x14ac:dyDescent="0.25">
      <c r="A111" s="196"/>
      <c r="B111" s="542"/>
      <c r="C111" s="556"/>
      <c r="D111" s="311" t="s">
        <v>93</v>
      </c>
      <c r="E111" s="312" t="s">
        <v>94</v>
      </c>
      <c r="F111" s="15"/>
      <c r="G111" s="15"/>
      <c r="H111" s="15"/>
      <c r="I111" s="15"/>
      <c r="J111" s="379" t="s">
        <v>93</v>
      </c>
      <c r="K111" s="312" t="s">
        <v>94</v>
      </c>
      <c r="L111" s="15"/>
      <c r="M111" s="15"/>
      <c r="N111" s="15"/>
      <c r="O111" s="197"/>
    </row>
    <row r="112" spans="1:15" ht="14.25" hidden="1" x14ac:dyDescent="0.25">
      <c r="A112" s="196"/>
      <c r="B112" s="445" t="s">
        <v>105</v>
      </c>
      <c r="C112" s="286" t="s">
        <v>110</v>
      </c>
      <c r="D112" s="313"/>
      <c r="E112" s="22" t="str">
        <f>IF(ISNUMBER(F8),F8,"")</f>
        <v/>
      </c>
      <c r="F112" s="15"/>
      <c r="G112" s="15"/>
      <c r="H112" s="15"/>
      <c r="I112" s="15"/>
      <c r="J112" s="314"/>
      <c r="K112" s="22" t="str">
        <f>IF(ISNUMBER(L8),L8,"")</f>
        <v/>
      </c>
      <c r="L112" s="15"/>
      <c r="M112" s="15"/>
      <c r="N112" s="15"/>
      <c r="O112" s="197"/>
    </row>
    <row r="113" spans="1:15" ht="14.25" hidden="1" x14ac:dyDescent="0.25">
      <c r="A113" s="196"/>
      <c r="B113" s="440" t="s">
        <v>105</v>
      </c>
      <c r="C113" s="315" t="str">
        <f>CONCATENATE("Impact on the RC of collateral provided by the bank and included in row ", ROW(C18), " or ", ROW(C21))</f>
        <v>Impact on the RC of collateral provided by the bank and included in row 18 or 21</v>
      </c>
      <c r="D113" s="213"/>
      <c r="E113" s="238"/>
      <c r="F113" s="15"/>
      <c r="G113" s="15"/>
      <c r="H113" s="15"/>
      <c r="I113" s="15"/>
      <c r="J113" s="215"/>
      <c r="K113" s="238"/>
      <c r="L113" s="15"/>
      <c r="M113" s="15"/>
      <c r="N113" s="15"/>
      <c r="O113" s="197"/>
    </row>
    <row r="114" spans="1:15" ht="14.25" hidden="1" x14ac:dyDescent="0.25">
      <c r="A114" s="196"/>
      <c r="B114" s="440" t="s">
        <v>105</v>
      </c>
      <c r="C114" s="315" t="str">
        <f>CONCATENATE("Impact on the RC of non-cash collateral provided by the bank and included in row ", ROW(C18), " or ", ROW(C21))</f>
        <v>Impact on the RC of non-cash collateral provided by the bank and included in row 18 or 21</v>
      </c>
      <c r="D114" s="215"/>
      <c r="E114" s="238"/>
      <c r="F114" s="15"/>
      <c r="G114" s="15"/>
      <c r="H114" s="15"/>
      <c r="I114" s="15"/>
      <c r="J114" s="215"/>
      <c r="K114" s="238"/>
      <c r="L114" s="15"/>
      <c r="M114" s="15"/>
      <c r="N114" s="15"/>
      <c r="O114" s="197"/>
    </row>
    <row r="115" spans="1:15" ht="14.25" hidden="1" x14ac:dyDescent="0.25">
      <c r="A115" s="196"/>
      <c r="B115" s="440" t="s">
        <v>105</v>
      </c>
      <c r="C115" s="300" t="s">
        <v>111</v>
      </c>
      <c r="D115" s="215"/>
      <c r="E115" s="238"/>
      <c r="F115" s="15"/>
      <c r="G115" s="15"/>
      <c r="H115" s="15"/>
      <c r="I115" s="15"/>
      <c r="J115" s="215"/>
      <c r="K115" s="238"/>
      <c r="L115" s="15"/>
      <c r="M115" s="15"/>
      <c r="N115" s="15"/>
      <c r="O115" s="197"/>
    </row>
    <row r="116" spans="1:15" ht="14.25" hidden="1" x14ac:dyDescent="0.25">
      <c r="A116" s="196"/>
      <c r="B116" s="440" t="s">
        <v>105</v>
      </c>
      <c r="C116" s="300" t="str">
        <f>CONCATENATE("Collateral provided that is both included in rows ", ROW(C18), " or ", ROW(C21), " and taken into account in C or NICA")</f>
        <v>Collateral provided that is both included in rows 18 or 21 and taken into account in C or NICA</v>
      </c>
      <c r="D116" s="215"/>
      <c r="E116" s="238"/>
      <c r="F116" s="15"/>
      <c r="G116" s="15"/>
      <c r="H116" s="15"/>
      <c r="I116" s="15"/>
      <c r="J116" s="215"/>
      <c r="K116" s="238"/>
      <c r="L116" s="15"/>
      <c r="M116" s="15"/>
      <c r="N116" s="15"/>
      <c r="O116" s="197"/>
    </row>
    <row r="117" spans="1:15" ht="14.25" hidden="1" x14ac:dyDescent="0.25">
      <c r="A117" s="196"/>
      <c r="B117" s="440" t="s">
        <v>128</v>
      </c>
      <c r="C117" s="300" t="s">
        <v>112</v>
      </c>
      <c r="D117" s="214"/>
      <c r="E117" s="271"/>
      <c r="F117" s="15"/>
      <c r="G117" s="15"/>
      <c r="H117" s="15"/>
      <c r="I117" s="15"/>
      <c r="J117" s="316"/>
      <c r="K117" s="271"/>
      <c r="L117" s="15"/>
      <c r="M117" s="15"/>
      <c r="N117" s="15"/>
      <c r="O117" s="197"/>
    </row>
    <row r="118" spans="1:15" ht="14.25" hidden="1" x14ac:dyDescent="0.25">
      <c r="A118" s="196"/>
      <c r="B118" s="440" t="s">
        <v>128</v>
      </c>
      <c r="C118" s="300" t="s">
        <v>113</v>
      </c>
      <c r="D118" s="214"/>
      <c r="E118" s="271"/>
      <c r="F118" s="15"/>
      <c r="G118" s="15"/>
      <c r="H118" s="15"/>
      <c r="I118" s="15"/>
      <c r="J118" s="316"/>
      <c r="K118" s="271"/>
      <c r="L118" s="15"/>
      <c r="M118" s="15"/>
      <c r="N118" s="15"/>
      <c r="O118" s="197"/>
    </row>
    <row r="119" spans="1:15" ht="14.25" hidden="1" x14ac:dyDescent="0.25">
      <c r="A119" s="196"/>
      <c r="B119" s="440" t="s">
        <v>128</v>
      </c>
      <c r="C119" s="300" t="s">
        <v>115</v>
      </c>
      <c r="D119" s="215"/>
      <c r="E119" s="317" t="str">
        <f>IF(AND(ISNUMBER(E117),ISNUMBER(E118)),E117+E118,"")</f>
        <v/>
      </c>
      <c r="F119" s="15"/>
      <c r="G119" s="15"/>
      <c r="H119" s="15"/>
      <c r="I119" s="15"/>
      <c r="J119" s="215"/>
      <c r="K119" s="317" t="str">
        <f>IF(AND(ISNUMBER(K117),ISNUMBER(K118)),K117+K118,"")</f>
        <v/>
      </c>
      <c r="L119" s="15"/>
      <c r="M119" s="15"/>
      <c r="N119" s="15"/>
      <c r="O119" s="197"/>
    </row>
    <row r="120" spans="1:15" ht="14.25" hidden="1" x14ac:dyDescent="0.25">
      <c r="A120" s="196"/>
      <c r="B120" s="446" t="s">
        <v>128</v>
      </c>
      <c r="C120" s="300" t="s">
        <v>95</v>
      </c>
      <c r="D120" s="214"/>
      <c r="E120" s="271"/>
      <c r="F120" s="15"/>
      <c r="G120" s="15"/>
      <c r="H120" s="15"/>
      <c r="I120" s="15"/>
      <c r="J120" s="316"/>
      <c r="K120" s="271"/>
      <c r="L120" s="15"/>
      <c r="M120" s="15"/>
      <c r="N120" s="15"/>
      <c r="O120" s="197"/>
    </row>
    <row r="121" spans="1:15" ht="14.25" hidden="1" x14ac:dyDescent="0.25">
      <c r="A121" s="196"/>
      <c r="B121" s="23"/>
      <c r="C121" s="296" t="s">
        <v>96</v>
      </c>
      <c r="D121" s="24" t="str">
        <f>IF($E$120&gt;=D119,"Yes","No")</f>
        <v>Yes</v>
      </c>
      <c r="E121" s="20" t="str">
        <f>IF($E$120&gt;=E119,"Yes","No")</f>
        <v>Yes</v>
      </c>
      <c r="F121" s="15"/>
      <c r="G121" s="15"/>
      <c r="H121" s="15"/>
      <c r="I121" s="15"/>
      <c r="J121" s="21" t="str">
        <f>IF($K$120&gt;=J119,"Yes","No")</f>
        <v>Yes</v>
      </c>
      <c r="K121" s="20" t="str">
        <f>IF($K$120&gt;=K119,"Yes","No")</f>
        <v>Yes</v>
      </c>
      <c r="L121" s="15"/>
      <c r="M121" s="15"/>
      <c r="N121" s="15"/>
      <c r="O121" s="197"/>
    </row>
    <row r="122" spans="1:15" ht="14.25" hidden="1" x14ac:dyDescent="0.25">
      <c r="A122" s="318"/>
      <c r="B122" s="319"/>
      <c r="C122" s="297"/>
      <c r="D122" s="297"/>
      <c r="E122" s="297"/>
      <c r="F122" s="297"/>
      <c r="G122" s="297"/>
      <c r="H122" s="297"/>
      <c r="I122" s="297"/>
      <c r="J122" s="297"/>
      <c r="K122" s="297"/>
      <c r="L122" s="297"/>
      <c r="M122" s="297"/>
      <c r="N122" s="297"/>
      <c r="O122" s="320"/>
    </row>
    <row r="123" spans="1:15" ht="15.75" hidden="1" x14ac:dyDescent="0.25">
      <c r="A123" s="192" t="s">
        <v>97</v>
      </c>
      <c r="B123" s="284"/>
      <c r="C123" s="285"/>
      <c r="D123" s="285"/>
      <c r="E123" s="285"/>
      <c r="F123" s="285"/>
      <c r="G123" s="285"/>
      <c r="H123" s="285"/>
      <c r="I123" s="285"/>
      <c r="J123" s="285"/>
      <c r="K123" s="285"/>
      <c r="L123" s="285"/>
      <c r="M123" s="285"/>
      <c r="N123" s="285"/>
      <c r="O123" s="195"/>
    </row>
    <row r="124" spans="1:15" ht="14.25" hidden="1" x14ac:dyDescent="0.25">
      <c r="A124" s="196"/>
      <c r="B124" s="15"/>
      <c r="C124" s="15"/>
      <c r="D124" s="15"/>
      <c r="E124" s="15"/>
      <c r="F124" s="15"/>
      <c r="G124" s="15"/>
      <c r="H124" s="15"/>
      <c r="I124" s="15"/>
      <c r="J124" s="15"/>
      <c r="K124" s="15"/>
      <c r="L124" s="15"/>
      <c r="M124" s="15"/>
      <c r="N124" s="15"/>
      <c r="O124" s="197"/>
    </row>
    <row r="125" spans="1:15" ht="14.25" hidden="1" customHeight="1" x14ac:dyDescent="0.25">
      <c r="A125" s="196"/>
      <c r="B125" s="534" t="s">
        <v>126</v>
      </c>
      <c r="C125" s="543"/>
      <c r="D125" s="509" t="s">
        <v>58</v>
      </c>
      <c r="E125" s="511"/>
      <c r="F125" s="15"/>
      <c r="G125" s="15"/>
      <c r="H125" s="15"/>
      <c r="I125" s="15"/>
      <c r="J125" s="511" t="s">
        <v>0</v>
      </c>
      <c r="K125" s="511"/>
      <c r="L125" s="15"/>
      <c r="M125" s="15"/>
      <c r="N125" s="15"/>
      <c r="O125" s="197"/>
    </row>
    <row r="126" spans="1:15" ht="14.25" hidden="1" customHeight="1" x14ac:dyDescent="0.25">
      <c r="A126" s="196"/>
      <c r="B126" s="535"/>
      <c r="C126" s="544"/>
      <c r="D126" s="377" t="s">
        <v>59</v>
      </c>
      <c r="E126" s="15"/>
      <c r="F126" s="15"/>
      <c r="G126" s="15"/>
      <c r="H126" s="15"/>
      <c r="I126" s="15"/>
      <c r="J126" s="321" t="s">
        <v>59</v>
      </c>
      <c r="K126" s="15"/>
      <c r="L126" s="15"/>
      <c r="M126" s="15"/>
      <c r="N126" s="15"/>
      <c r="O126" s="197"/>
    </row>
    <row r="127" spans="1:15" ht="25.5" hidden="1" x14ac:dyDescent="0.25">
      <c r="A127" s="196"/>
      <c r="B127" s="13"/>
      <c r="C127" s="322" t="s">
        <v>100</v>
      </c>
      <c r="D127" s="25"/>
      <c r="E127" s="15"/>
      <c r="F127" s="15"/>
      <c r="G127" s="15"/>
      <c r="H127" s="15"/>
      <c r="I127" s="15"/>
      <c r="J127" s="26"/>
      <c r="K127" s="15"/>
      <c r="L127" s="15"/>
      <c r="M127" s="15"/>
      <c r="N127" s="15"/>
      <c r="O127" s="197"/>
    </row>
    <row r="128" spans="1:15" ht="14.25" hidden="1" x14ac:dyDescent="0.25">
      <c r="A128" s="196"/>
      <c r="B128" s="440" t="s">
        <v>70</v>
      </c>
      <c r="C128" s="289" t="s">
        <v>102</v>
      </c>
      <c r="D128" s="271"/>
      <c r="E128" s="15"/>
      <c r="F128" s="15"/>
      <c r="G128" s="15"/>
      <c r="H128" s="15"/>
      <c r="I128" s="15"/>
      <c r="J128" s="277"/>
      <c r="K128" s="15"/>
      <c r="L128" s="15"/>
      <c r="M128" s="15"/>
      <c r="N128" s="15"/>
      <c r="O128" s="197"/>
    </row>
    <row r="129" spans="1:15" ht="14.25" hidden="1" x14ac:dyDescent="0.25">
      <c r="A129" s="196"/>
      <c r="B129" s="440" t="s">
        <v>70</v>
      </c>
      <c r="C129" s="289" t="s">
        <v>103</v>
      </c>
      <c r="D129" s="271"/>
      <c r="E129" s="15"/>
      <c r="F129" s="15"/>
      <c r="G129" s="15"/>
      <c r="H129" s="15"/>
      <c r="I129" s="15"/>
      <c r="J129" s="277"/>
      <c r="K129" s="15"/>
      <c r="L129" s="15"/>
      <c r="M129" s="15"/>
      <c r="N129" s="15"/>
      <c r="O129" s="197"/>
    </row>
    <row r="130" spans="1:15" ht="25.5" hidden="1" x14ac:dyDescent="0.25">
      <c r="A130" s="196"/>
      <c r="B130" s="440" t="s">
        <v>70</v>
      </c>
      <c r="C130" s="323" t="s">
        <v>106</v>
      </c>
      <c r="D130" s="18" t="str">
        <f>IF(D128&lt;=F$13,"Yes","No")</f>
        <v>Yes</v>
      </c>
      <c r="E130" s="15"/>
      <c r="F130" s="15"/>
      <c r="G130" s="15"/>
      <c r="H130" s="15"/>
      <c r="I130" s="15"/>
      <c r="J130" s="27" t="str">
        <f>IF(J128&lt;=L$13,"Yes","No")</f>
        <v>Yes</v>
      </c>
      <c r="K130" s="15"/>
      <c r="L130" s="15"/>
      <c r="M130" s="15"/>
      <c r="N130" s="15"/>
      <c r="O130" s="197"/>
    </row>
    <row r="131" spans="1:15" ht="25.5" hidden="1" x14ac:dyDescent="0.25">
      <c r="A131" s="196"/>
      <c r="B131" s="440" t="s">
        <v>70</v>
      </c>
      <c r="C131" s="323" t="s">
        <v>107</v>
      </c>
      <c r="D131" s="18" t="str">
        <f>IF(D129&lt;=F$13,"Yes","No")</f>
        <v>Yes</v>
      </c>
      <c r="E131" s="15"/>
      <c r="F131" s="15"/>
      <c r="G131" s="15"/>
      <c r="H131" s="15"/>
      <c r="I131" s="15"/>
      <c r="J131" s="27" t="str">
        <f>IF(J129&lt;=L$13,"Yes","No")</f>
        <v>Yes</v>
      </c>
      <c r="K131" s="15"/>
      <c r="L131" s="15"/>
      <c r="M131" s="15"/>
      <c r="N131" s="15"/>
      <c r="O131" s="197"/>
    </row>
    <row r="132" spans="1:15" ht="25.5" hidden="1" x14ac:dyDescent="0.25">
      <c r="A132" s="196"/>
      <c r="B132" s="440" t="s">
        <v>70</v>
      </c>
      <c r="C132" s="323" t="s">
        <v>108</v>
      </c>
      <c r="D132" s="18" t="str">
        <f>IF(D129&lt;=D128,"Yes","No")</f>
        <v>Yes</v>
      </c>
      <c r="E132" s="15"/>
      <c r="F132" s="15"/>
      <c r="G132" s="15"/>
      <c r="H132" s="15"/>
      <c r="I132" s="15"/>
      <c r="J132" s="27" t="str">
        <f>IF(J129&lt;=J128,"Yes","No")</f>
        <v>Yes</v>
      </c>
      <c r="K132" s="15"/>
      <c r="L132" s="15"/>
      <c r="M132" s="15"/>
      <c r="N132" s="15"/>
      <c r="O132" s="197"/>
    </row>
    <row r="133" spans="1:15" ht="14.25" hidden="1" x14ac:dyDescent="0.25">
      <c r="A133" s="196"/>
      <c r="B133" s="3"/>
      <c r="C133" s="300" t="s">
        <v>101</v>
      </c>
      <c r="D133" s="28"/>
      <c r="E133" s="15"/>
      <c r="F133" s="15"/>
      <c r="G133" s="15"/>
      <c r="H133" s="15"/>
      <c r="I133" s="15"/>
      <c r="J133" s="29"/>
      <c r="K133" s="15"/>
      <c r="L133" s="15"/>
      <c r="M133" s="15"/>
      <c r="N133" s="15"/>
      <c r="O133" s="197"/>
    </row>
    <row r="134" spans="1:15" ht="14.25" hidden="1" x14ac:dyDescent="0.25">
      <c r="A134" s="196"/>
      <c r="B134" s="440" t="s">
        <v>70</v>
      </c>
      <c r="C134" s="289" t="s">
        <v>102</v>
      </c>
      <c r="D134" s="271"/>
      <c r="E134" s="15"/>
      <c r="F134" s="15"/>
      <c r="G134" s="15"/>
      <c r="H134" s="15"/>
      <c r="I134" s="15"/>
      <c r="J134" s="277"/>
      <c r="K134" s="15"/>
      <c r="L134" s="15"/>
      <c r="M134" s="15"/>
      <c r="N134" s="15"/>
      <c r="O134" s="197"/>
    </row>
    <row r="135" spans="1:15" ht="14.25" hidden="1" x14ac:dyDescent="0.25">
      <c r="A135" s="196"/>
      <c r="B135" s="440" t="s">
        <v>70</v>
      </c>
      <c r="C135" s="289" t="s">
        <v>103</v>
      </c>
      <c r="D135" s="271"/>
      <c r="E135" s="15"/>
      <c r="F135" s="15"/>
      <c r="G135" s="15"/>
      <c r="H135" s="15"/>
      <c r="I135" s="15"/>
      <c r="J135" s="277"/>
      <c r="K135" s="15"/>
      <c r="L135" s="15"/>
      <c r="M135" s="15"/>
      <c r="N135" s="15"/>
      <c r="O135" s="197"/>
    </row>
    <row r="136" spans="1:15" ht="25.5" hidden="1" x14ac:dyDescent="0.25">
      <c r="A136" s="196"/>
      <c r="B136" s="440" t="s">
        <v>70</v>
      </c>
      <c r="C136" s="323" t="s">
        <v>98</v>
      </c>
      <c r="D136" s="18" t="str">
        <f>IF(D134&lt;=E$22,"Yes","No")</f>
        <v>Yes</v>
      </c>
      <c r="E136" s="15"/>
      <c r="F136" s="15"/>
      <c r="G136" s="15"/>
      <c r="H136" s="15"/>
      <c r="I136" s="15"/>
      <c r="J136" s="27" t="str">
        <f>IF(J134&lt;=K$22,"Yes","No")</f>
        <v>Yes</v>
      </c>
      <c r="K136" s="15"/>
      <c r="L136" s="15"/>
      <c r="M136" s="15"/>
      <c r="N136" s="15"/>
      <c r="O136" s="197"/>
    </row>
    <row r="137" spans="1:15" ht="25.5" hidden="1" x14ac:dyDescent="0.25">
      <c r="A137" s="196"/>
      <c r="B137" s="440" t="s">
        <v>70</v>
      </c>
      <c r="C137" s="323" t="s">
        <v>99</v>
      </c>
      <c r="D137" s="18" t="str">
        <f>IF(D135&lt;=E$22,"Yes","No")</f>
        <v>Yes</v>
      </c>
      <c r="E137" s="15"/>
      <c r="F137" s="15"/>
      <c r="G137" s="15"/>
      <c r="H137" s="15"/>
      <c r="I137" s="15"/>
      <c r="J137" s="27" t="str">
        <f>IF(J135&lt;=K$22,"Yes","No")</f>
        <v>Yes</v>
      </c>
      <c r="K137" s="15"/>
      <c r="L137" s="15"/>
      <c r="M137" s="15"/>
      <c r="N137" s="15"/>
      <c r="O137" s="197"/>
    </row>
    <row r="138" spans="1:15" ht="25.5" hidden="1" x14ac:dyDescent="0.25">
      <c r="A138" s="196"/>
      <c r="B138" s="441" t="s">
        <v>70</v>
      </c>
      <c r="C138" s="324" t="s">
        <v>109</v>
      </c>
      <c r="D138" s="20" t="str">
        <f>IF(D135&lt;=D134,"Yes","No")</f>
        <v>Yes</v>
      </c>
      <c r="E138" s="15"/>
      <c r="F138" s="15"/>
      <c r="G138" s="15"/>
      <c r="H138" s="15"/>
      <c r="I138" s="15"/>
      <c r="J138" s="30" t="str">
        <f>IF(J135&lt;=J134,"Yes","No")</f>
        <v>Yes</v>
      </c>
      <c r="K138" s="15"/>
      <c r="L138" s="15"/>
      <c r="M138" s="15"/>
      <c r="N138" s="15"/>
      <c r="O138" s="197"/>
    </row>
    <row r="139" spans="1:15" ht="45" hidden="1" customHeight="1" x14ac:dyDescent="0.25">
      <c r="A139" s="325" t="s">
        <v>123</v>
      </c>
      <c r="B139" s="284"/>
      <c r="C139" s="285"/>
      <c r="D139" s="285"/>
      <c r="E139" s="285"/>
      <c r="F139" s="285"/>
      <c r="G139" s="285"/>
      <c r="H139" s="285"/>
      <c r="I139" s="285"/>
      <c r="J139" s="285"/>
      <c r="K139" s="285"/>
      <c r="L139" s="285"/>
      <c r="M139" s="285"/>
      <c r="N139" s="285"/>
      <c r="O139" s="195"/>
    </row>
    <row r="140" spans="1:15" ht="15" hidden="1" customHeight="1" x14ac:dyDescent="0.25">
      <c r="A140" s="196"/>
      <c r="B140" s="539" t="s">
        <v>364</v>
      </c>
      <c r="C140" s="553"/>
      <c r="D140" s="508" t="s">
        <v>58</v>
      </c>
      <c r="E140" s="509"/>
      <c r="F140" s="15"/>
      <c r="G140" s="15"/>
      <c r="H140" s="15"/>
      <c r="I140" s="15"/>
      <c r="J140" s="510" t="s">
        <v>0</v>
      </c>
      <c r="K140" s="509"/>
      <c r="L140" s="15"/>
      <c r="M140" s="15"/>
      <c r="N140" s="15"/>
      <c r="O140" s="197"/>
    </row>
    <row r="141" spans="1:15" ht="30" hidden="1" customHeight="1" x14ac:dyDescent="0.25">
      <c r="A141" s="196"/>
      <c r="B141" s="539"/>
      <c r="C141" s="554"/>
      <c r="D141" s="377" t="s">
        <v>59</v>
      </c>
      <c r="E141" s="15"/>
      <c r="F141" s="15"/>
      <c r="G141" s="15"/>
      <c r="H141" s="15"/>
      <c r="I141" s="15"/>
      <c r="J141" s="321" t="s">
        <v>59</v>
      </c>
      <c r="K141" s="15"/>
      <c r="L141" s="15"/>
      <c r="M141" s="15"/>
      <c r="N141" s="15"/>
      <c r="O141" s="197"/>
    </row>
    <row r="142" spans="1:15" ht="25.5" hidden="1" x14ac:dyDescent="0.25">
      <c r="A142" s="196"/>
      <c r="B142" s="545">
        <v>27</v>
      </c>
      <c r="C142" s="326" t="s">
        <v>124</v>
      </c>
      <c r="D142" s="327"/>
      <c r="E142" s="15"/>
      <c r="F142" s="15"/>
      <c r="G142" s="15"/>
      <c r="H142" s="15"/>
      <c r="I142" s="15"/>
      <c r="J142" s="442"/>
      <c r="K142" s="15"/>
      <c r="L142" s="15"/>
      <c r="M142" s="15"/>
      <c r="N142" s="15"/>
      <c r="O142" s="197"/>
    </row>
    <row r="143" spans="1:15" ht="38.25" hidden="1" x14ac:dyDescent="0.25">
      <c r="A143" s="196"/>
      <c r="B143" s="546"/>
      <c r="C143" s="328" t="s">
        <v>360</v>
      </c>
      <c r="D143" s="271"/>
      <c r="E143" s="15"/>
      <c r="F143" s="15"/>
      <c r="G143" s="15"/>
      <c r="H143" s="15"/>
      <c r="I143" s="15"/>
      <c r="J143" s="443"/>
      <c r="K143" s="15"/>
      <c r="L143" s="15"/>
      <c r="M143" s="15"/>
      <c r="N143" s="15"/>
      <c r="O143" s="197"/>
    </row>
    <row r="144" spans="1:15" ht="14.25" hidden="1" x14ac:dyDescent="0.25">
      <c r="A144" s="196"/>
      <c r="B144" s="546"/>
      <c r="C144" s="329" t="s">
        <v>116</v>
      </c>
      <c r="D144" s="271"/>
      <c r="E144" s="15"/>
      <c r="F144" s="15"/>
      <c r="G144" s="15"/>
      <c r="H144" s="15"/>
      <c r="I144" s="15"/>
      <c r="J144" s="443"/>
      <c r="K144" s="15"/>
      <c r="L144" s="15"/>
      <c r="M144" s="15"/>
      <c r="N144" s="15"/>
      <c r="O144" s="197"/>
    </row>
    <row r="145" spans="1:15" ht="25.5" hidden="1" x14ac:dyDescent="0.25">
      <c r="A145" s="196"/>
      <c r="B145" s="546"/>
      <c r="C145" s="329" t="s">
        <v>357</v>
      </c>
      <c r="D145" s="271"/>
      <c r="E145" s="15"/>
      <c r="F145" s="15"/>
      <c r="G145" s="15"/>
      <c r="H145" s="15"/>
      <c r="I145" s="15"/>
      <c r="J145" s="443"/>
      <c r="K145" s="15"/>
      <c r="L145" s="15"/>
      <c r="M145" s="15"/>
      <c r="N145" s="15"/>
      <c r="O145" s="197"/>
    </row>
    <row r="146" spans="1:15" ht="14.25" hidden="1" x14ac:dyDescent="0.25">
      <c r="A146" s="196"/>
      <c r="B146" s="546"/>
      <c r="C146" s="328" t="s">
        <v>117</v>
      </c>
      <c r="D146" s="271"/>
      <c r="E146" s="15"/>
      <c r="F146" s="15"/>
      <c r="G146" s="15"/>
      <c r="H146" s="15"/>
      <c r="I146" s="15"/>
      <c r="J146" s="443"/>
      <c r="K146" s="15"/>
      <c r="L146" s="15"/>
      <c r="M146" s="15"/>
      <c r="N146" s="15"/>
      <c r="O146" s="197"/>
    </row>
    <row r="147" spans="1:15" ht="14.25" hidden="1" x14ac:dyDescent="0.25">
      <c r="A147" s="196"/>
      <c r="B147" s="546"/>
      <c r="C147" s="328" t="s">
        <v>118</v>
      </c>
      <c r="D147" s="271"/>
      <c r="E147" s="15"/>
      <c r="F147" s="15"/>
      <c r="G147" s="15"/>
      <c r="H147" s="15"/>
      <c r="I147" s="15"/>
      <c r="J147" s="443"/>
      <c r="K147" s="15"/>
      <c r="L147" s="15"/>
      <c r="M147" s="15"/>
      <c r="N147" s="15"/>
      <c r="O147" s="197"/>
    </row>
    <row r="148" spans="1:15" ht="25.5" hidden="1" x14ac:dyDescent="0.25">
      <c r="A148" s="196"/>
      <c r="B148" s="546"/>
      <c r="C148" s="326" t="s">
        <v>125</v>
      </c>
      <c r="D148" s="317" t="str">
        <f>IF(AND(ISNUMBER(D143),ISNUMBER(D146),ISNUMBER(D147)),D143+ D146+D147,"")</f>
        <v/>
      </c>
      <c r="E148" s="15"/>
      <c r="F148" s="15"/>
      <c r="G148" s="15"/>
      <c r="H148" s="15"/>
      <c r="I148" s="15"/>
      <c r="J148" s="317" t="str">
        <f>IF(AND(ISNUMBER(J143),ISNUMBER(J146),ISNUMBER(J147)),J143+ J146+J147,"")</f>
        <v/>
      </c>
      <c r="K148" s="15"/>
      <c r="L148" s="15"/>
      <c r="M148" s="15"/>
      <c r="N148" s="15"/>
      <c r="O148" s="197"/>
    </row>
    <row r="149" spans="1:15" ht="38.25" hidden="1" x14ac:dyDescent="0.25">
      <c r="A149" s="196"/>
      <c r="B149" s="546"/>
      <c r="C149" s="328" t="s">
        <v>358</v>
      </c>
      <c r="D149" s="271"/>
      <c r="E149" s="15"/>
      <c r="F149" s="15"/>
      <c r="G149" s="15"/>
      <c r="H149" s="15"/>
      <c r="I149" s="15"/>
      <c r="J149" s="444"/>
      <c r="K149" s="15"/>
      <c r="L149" s="15"/>
      <c r="M149" s="15"/>
      <c r="N149" s="15"/>
      <c r="O149" s="197"/>
    </row>
    <row r="150" spans="1:15" ht="25.5" hidden="1" x14ac:dyDescent="0.25">
      <c r="A150" s="196"/>
      <c r="B150" s="546"/>
      <c r="C150" s="328" t="s">
        <v>359</v>
      </c>
      <c r="D150" s="271"/>
      <c r="E150" s="15"/>
      <c r="F150" s="15"/>
      <c r="G150" s="15"/>
      <c r="H150" s="15"/>
      <c r="I150" s="15"/>
      <c r="J150" s="444"/>
      <c r="K150" s="15"/>
      <c r="L150" s="15"/>
      <c r="M150" s="15"/>
      <c r="N150" s="15"/>
      <c r="O150" s="197"/>
    </row>
    <row r="151" spans="1:15" ht="14.25" hidden="1" x14ac:dyDescent="0.25">
      <c r="A151" s="196"/>
      <c r="B151" s="546"/>
      <c r="C151" s="449" t="s">
        <v>119</v>
      </c>
      <c r="D151" s="457" t="str">
        <f>IF(AND(ISNUMBER(D149),ISNUMBER(D150)),D149+D150,"")</f>
        <v/>
      </c>
      <c r="E151" s="15"/>
      <c r="F151" s="15"/>
      <c r="G151" s="15"/>
      <c r="H151" s="15"/>
      <c r="I151" s="15"/>
      <c r="J151" s="457" t="str">
        <f>IF(AND(ISNUMBER(J149),ISNUMBER(J150)),J149+J150,"")</f>
        <v/>
      </c>
      <c r="K151" s="15"/>
      <c r="L151" s="15"/>
      <c r="M151" s="15"/>
      <c r="N151" s="15"/>
      <c r="O151" s="197"/>
    </row>
    <row r="152" spans="1:15" s="460" customFormat="1" ht="14.25" hidden="1" x14ac:dyDescent="0.25">
      <c r="A152" s="263"/>
      <c r="B152" s="463"/>
      <c r="C152" s="458"/>
      <c r="D152" s="459"/>
      <c r="E152" s="330"/>
      <c r="F152" s="330"/>
      <c r="G152" s="330"/>
      <c r="H152" s="330"/>
      <c r="I152" s="330"/>
      <c r="J152" s="459"/>
      <c r="K152" s="330"/>
      <c r="L152" s="330"/>
      <c r="M152" s="330"/>
      <c r="N152" s="330"/>
      <c r="O152" s="263"/>
    </row>
    <row r="153" spans="1:15" s="416" customFormat="1" ht="15.75" hidden="1" customHeight="1" x14ac:dyDescent="0.25">
      <c r="A153" s="431" t="s">
        <v>114</v>
      </c>
      <c r="B153" s="450"/>
      <c r="C153" s="338"/>
      <c r="D153" s="338"/>
      <c r="E153" s="338"/>
      <c r="F153" s="338"/>
      <c r="G153" s="338"/>
      <c r="H153" s="338"/>
      <c r="I153" s="338"/>
      <c r="J153" s="338"/>
      <c r="K153" s="338"/>
      <c r="L153" s="338"/>
      <c r="M153" s="338"/>
      <c r="N153" s="338"/>
      <c r="O153" s="1"/>
    </row>
    <row r="154" spans="1:15" ht="14.25" hidden="1" customHeight="1" x14ac:dyDescent="0.25">
      <c r="A154" s="196"/>
      <c r="B154" s="15"/>
      <c r="C154" s="15"/>
      <c r="D154" s="15"/>
      <c r="E154" s="15"/>
      <c r="F154" s="15"/>
      <c r="G154" s="15"/>
      <c r="H154" s="15"/>
      <c r="I154" s="15"/>
      <c r="J154" s="15"/>
      <c r="K154" s="15"/>
      <c r="L154" s="15"/>
      <c r="M154" s="15"/>
      <c r="N154" s="15"/>
      <c r="O154" s="197"/>
    </row>
    <row r="155" spans="1:15" ht="14.25" hidden="1" x14ac:dyDescent="0.25">
      <c r="A155" s="196"/>
      <c r="B155" s="330"/>
      <c r="C155" s="547" t="s">
        <v>127</v>
      </c>
      <c r="D155" s="548"/>
      <c r="E155" s="548"/>
      <c r="F155" s="548"/>
      <c r="G155" s="548"/>
      <c r="H155" s="548"/>
      <c r="I155" s="549"/>
      <c r="J155" s="508" t="s">
        <v>0</v>
      </c>
      <c r="K155" s="509"/>
      <c r="L155" s="15"/>
      <c r="M155" s="15"/>
      <c r="N155" s="15"/>
      <c r="O155" s="197"/>
    </row>
    <row r="156" spans="1:15" ht="14.25" hidden="1" x14ac:dyDescent="0.25">
      <c r="A156" s="196"/>
      <c r="B156" s="297"/>
      <c r="C156" s="550"/>
      <c r="D156" s="551"/>
      <c r="E156" s="551"/>
      <c r="F156" s="551"/>
      <c r="G156" s="551"/>
      <c r="H156" s="551"/>
      <c r="I156" s="552"/>
      <c r="J156" s="377" t="s">
        <v>33</v>
      </c>
      <c r="K156" s="330"/>
      <c r="L156" s="15"/>
      <c r="M156" s="15"/>
      <c r="N156" s="15"/>
      <c r="O156" s="197"/>
    </row>
    <row r="157" spans="1:15" ht="14.25" hidden="1" x14ac:dyDescent="0.25">
      <c r="A157" s="196"/>
      <c r="B157" s="13"/>
      <c r="C157" s="331" t="s">
        <v>9</v>
      </c>
      <c r="D157" s="332"/>
      <c r="E157" s="332"/>
      <c r="F157" s="332"/>
      <c r="G157" s="332"/>
      <c r="H157" s="332"/>
      <c r="I157" s="333"/>
      <c r="J157" s="22" t="str">
        <f>IF(AND(ISNUMBER(J158),ISNUMBER(J161),ISNUMBER(J187)),J158+J161+J187,"")</f>
        <v/>
      </c>
      <c r="K157" s="15"/>
      <c r="L157" s="15"/>
      <c r="M157" s="15"/>
      <c r="N157" s="15"/>
      <c r="O157" s="197"/>
    </row>
    <row r="158" spans="1:15" ht="14.25" hidden="1" x14ac:dyDescent="0.25">
      <c r="A158" s="334"/>
      <c r="B158" s="3"/>
      <c r="C158" s="335" t="s">
        <v>15</v>
      </c>
      <c r="D158" s="336"/>
      <c r="E158" s="336"/>
      <c r="F158" s="336"/>
      <c r="G158" s="336"/>
      <c r="H158" s="336"/>
      <c r="I158" s="337"/>
      <c r="J158" s="317" t="str">
        <f>IF(AND(ISNUMBER(J159),ISNUMBER(J160)),SUM(J159:J160),"")</f>
        <v/>
      </c>
      <c r="K158" s="338"/>
      <c r="L158" s="338"/>
      <c r="M158" s="338"/>
      <c r="N158" s="338"/>
      <c r="O158" s="339"/>
    </row>
    <row r="159" spans="1:15" ht="14.25" hidden="1" x14ac:dyDescent="0.25">
      <c r="A159" s="334"/>
      <c r="B159" s="3"/>
      <c r="C159" s="340" t="s">
        <v>60</v>
      </c>
      <c r="D159" s="336"/>
      <c r="E159" s="336"/>
      <c r="F159" s="336"/>
      <c r="G159" s="336"/>
      <c r="H159" s="336"/>
      <c r="I159" s="337"/>
      <c r="J159" s="271"/>
      <c r="K159" s="338"/>
      <c r="L159" s="338"/>
      <c r="M159" s="338"/>
      <c r="N159" s="338"/>
      <c r="O159" s="339"/>
    </row>
    <row r="160" spans="1:15" ht="14.25" hidden="1" x14ac:dyDescent="0.25">
      <c r="A160" s="334"/>
      <c r="B160" s="3"/>
      <c r="C160" s="340" t="s">
        <v>35</v>
      </c>
      <c r="D160" s="336"/>
      <c r="E160" s="336"/>
      <c r="F160" s="336"/>
      <c r="G160" s="336"/>
      <c r="H160" s="336"/>
      <c r="I160" s="337"/>
      <c r="J160" s="271"/>
      <c r="K160" s="338"/>
      <c r="L160" s="338"/>
      <c r="M160" s="338"/>
      <c r="N160" s="338"/>
      <c r="O160" s="339"/>
    </row>
    <row r="161" spans="1:15" ht="14.25" hidden="1" x14ac:dyDescent="0.25">
      <c r="A161" s="334"/>
      <c r="B161" s="3"/>
      <c r="C161" s="335" t="s">
        <v>16</v>
      </c>
      <c r="D161" s="336"/>
      <c r="E161" s="336"/>
      <c r="F161" s="336"/>
      <c r="G161" s="336"/>
      <c r="H161" s="336"/>
      <c r="I161" s="337"/>
      <c r="J161" s="317" t="str">
        <f>IF(AND(ISNUMBER(J162),ISNUMBER(J163),ISNUMBER(J164)),SUM(J162:J164),"")</f>
        <v/>
      </c>
      <c r="K161" s="338"/>
      <c r="L161" s="338"/>
      <c r="M161" s="338"/>
      <c r="N161" s="338"/>
      <c r="O161" s="339"/>
    </row>
    <row r="162" spans="1:15" ht="14.25" hidden="1" x14ac:dyDescent="0.25">
      <c r="A162" s="334"/>
      <c r="B162" s="3"/>
      <c r="C162" s="340" t="s">
        <v>60</v>
      </c>
      <c r="D162" s="336"/>
      <c r="E162" s="336"/>
      <c r="F162" s="336"/>
      <c r="G162" s="336"/>
      <c r="H162" s="336"/>
      <c r="I162" s="337"/>
      <c r="J162" s="271"/>
      <c r="K162" s="338"/>
      <c r="L162" s="338"/>
      <c r="M162" s="338"/>
      <c r="N162" s="338"/>
      <c r="O162" s="339"/>
    </row>
    <row r="163" spans="1:15" ht="14.25" hidden="1" x14ac:dyDescent="0.25">
      <c r="A163" s="334"/>
      <c r="B163" s="3"/>
      <c r="C163" s="340" t="s">
        <v>36</v>
      </c>
      <c r="D163" s="336"/>
      <c r="E163" s="336"/>
      <c r="F163" s="336"/>
      <c r="G163" s="336"/>
      <c r="H163" s="336"/>
      <c r="I163" s="337"/>
      <c r="J163" s="271"/>
      <c r="K163" s="338"/>
      <c r="L163" s="338"/>
      <c r="M163" s="338"/>
      <c r="N163" s="338"/>
      <c r="O163" s="339"/>
    </row>
    <row r="164" spans="1:15" ht="14.25" hidden="1" x14ac:dyDescent="0.25">
      <c r="A164" s="334"/>
      <c r="B164" s="3"/>
      <c r="C164" s="340" t="s">
        <v>37</v>
      </c>
      <c r="D164" s="336"/>
      <c r="E164" s="336"/>
      <c r="F164" s="336"/>
      <c r="G164" s="336"/>
      <c r="H164" s="336"/>
      <c r="I164" s="337"/>
      <c r="J164" s="317" t="str">
        <f>IF(AND(ISNUMBER(J165),ISNUMBER(J172),ISNUMBER(J173),ISNUMBER(J178),ISNUMBER(J184)),SUM(J165,J172,J173,J178,J184),"")</f>
        <v/>
      </c>
      <c r="K164" s="338"/>
      <c r="L164" s="338"/>
      <c r="M164" s="338"/>
      <c r="N164" s="338"/>
      <c r="O164" s="339"/>
    </row>
    <row r="165" spans="1:15" ht="14.25" hidden="1" x14ac:dyDescent="0.25">
      <c r="A165" s="334"/>
      <c r="B165" s="3"/>
      <c r="C165" s="341" t="s">
        <v>38</v>
      </c>
      <c r="D165" s="336"/>
      <c r="E165" s="336"/>
      <c r="F165" s="336"/>
      <c r="G165" s="336"/>
      <c r="H165" s="336"/>
      <c r="I165" s="337"/>
      <c r="J165" s="317" t="str">
        <f>IF(AND(ISNUMBER(J166),ISNUMBER(J170),ISNUMBER(J171)),SUM(J166,J170:J171),"")</f>
        <v/>
      </c>
      <c r="K165" s="338"/>
      <c r="L165" s="338"/>
      <c r="M165" s="338"/>
      <c r="N165" s="338"/>
      <c r="O165" s="339"/>
    </row>
    <row r="166" spans="1:15" ht="14.25" hidden="1" x14ac:dyDescent="0.25">
      <c r="A166" s="334"/>
      <c r="B166" s="3"/>
      <c r="C166" s="342" t="s">
        <v>1</v>
      </c>
      <c r="D166" s="336"/>
      <c r="E166" s="336"/>
      <c r="F166" s="336"/>
      <c r="G166" s="336"/>
      <c r="H166" s="336"/>
      <c r="I166" s="337"/>
      <c r="J166" s="271"/>
      <c r="K166" s="338"/>
      <c r="L166" s="338"/>
      <c r="M166" s="338"/>
      <c r="N166" s="338"/>
      <c r="O166" s="339"/>
    </row>
    <row r="167" spans="1:15" ht="14.25" hidden="1" x14ac:dyDescent="0.25">
      <c r="A167" s="334"/>
      <c r="B167" s="3"/>
      <c r="C167" s="380" t="s">
        <v>27</v>
      </c>
      <c r="D167" s="336"/>
      <c r="E167" s="336"/>
      <c r="F167" s="336"/>
      <c r="G167" s="336"/>
      <c r="H167" s="336"/>
      <c r="I167" s="337"/>
      <c r="J167" s="271"/>
      <c r="K167" s="338"/>
      <c r="L167" s="338"/>
      <c r="M167" s="338"/>
      <c r="N167" s="338"/>
      <c r="O167" s="339"/>
    </row>
    <row r="168" spans="1:15" ht="14.25" hidden="1" x14ac:dyDescent="0.25">
      <c r="A168" s="334"/>
      <c r="B168" s="3"/>
      <c r="C168" s="536" t="s">
        <v>129</v>
      </c>
      <c r="D168" s="537"/>
      <c r="E168" s="537"/>
      <c r="F168" s="537"/>
      <c r="G168" s="537"/>
      <c r="H168" s="537"/>
      <c r="I168" s="538"/>
      <c r="J168" s="271"/>
      <c r="K168" s="338"/>
      <c r="L168" s="338"/>
      <c r="M168" s="338"/>
      <c r="N168" s="338"/>
      <c r="O168" s="339"/>
    </row>
    <row r="169" spans="1:15" ht="14.25" hidden="1" x14ac:dyDescent="0.25">
      <c r="A169" s="334"/>
      <c r="B169" s="3"/>
      <c r="C169" s="343" t="str">
        <f>CONCATENATE("Check: PSEs in rows ", ROW(C167), " and ", ROW(C168), " should be less than or equal to overall PSEs in row ", ROW(C166))</f>
        <v>Check: PSEs in rows 167 and 168 should be less than or equal to overall PSEs in row 166</v>
      </c>
      <c r="D169" s="336"/>
      <c r="E169" s="336"/>
      <c r="F169" s="336"/>
      <c r="G169" s="336"/>
      <c r="H169" s="336"/>
      <c r="I169" s="337"/>
      <c r="J169" s="18" t="str">
        <f>IF(J167+J168&lt;=J166,"Yes","No")</f>
        <v>Yes</v>
      </c>
      <c r="K169" s="338"/>
      <c r="L169" s="338"/>
      <c r="M169" s="338"/>
      <c r="N169" s="338"/>
      <c r="O169" s="339"/>
    </row>
    <row r="170" spans="1:15" ht="14.25" hidden="1" x14ac:dyDescent="0.25">
      <c r="A170" s="334"/>
      <c r="B170" s="3"/>
      <c r="C170" s="344" t="s">
        <v>39</v>
      </c>
      <c r="D170" s="336"/>
      <c r="E170" s="336"/>
      <c r="F170" s="336"/>
      <c r="G170" s="336"/>
      <c r="H170" s="336"/>
      <c r="I170" s="337"/>
      <c r="J170" s="271"/>
      <c r="K170" s="338"/>
      <c r="L170" s="338"/>
      <c r="M170" s="338"/>
      <c r="N170" s="338"/>
      <c r="O170" s="339"/>
    </row>
    <row r="171" spans="1:15" ht="14.25" hidden="1" x14ac:dyDescent="0.25">
      <c r="A171" s="334"/>
      <c r="B171" s="3"/>
      <c r="C171" s="344" t="s">
        <v>61</v>
      </c>
      <c r="D171" s="336"/>
      <c r="E171" s="336"/>
      <c r="F171" s="336"/>
      <c r="G171" s="336"/>
      <c r="H171" s="336"/>
      <c r="I171" s="337"/>
      <c r="J171" s="271"/>
      <c r="K171" s="338"/>
      <c r="L171" s="338"/>
      <c r="M171" s="338"/>
      <c r="N171" s="338"/>
      <c r="O171" s="339"/>
    </row>
    <row r="172" spans="1:15" ht="14.25" hidden="1" x14ac:dyDescent="0.25">
      <c r="A172" s="334"/>
      <c r="B172" s="3"/>
      <c r="C172" s="341" t="s">
        <v>42</v>
      </c>
      <c r="D172" s="336"/>
      <c r="E172" s="336"/>
      <c r="F172" s="336"/>
      <c r="G172" s="336"/>
      <c r="H172" s="336"/>
      <c r="I172" s="337"/>
      <c r="J172" s="271"/>
      <c r="K172" s="338"/>
      <c r="L172" s="338"/>
      <c r="M172" s="338"/>
      <c r="N172" s="338"/>
      <c r="O172" s="339"/>
    </row>
    <row r="173" spans="1:15" ht="14.25" hidden="1" x14ac:dyDescent="0.25">
      <c r="A173" s="334"/>
      <c r="B173" s="3"/>
      <c r="C173" s="341" t="s">
        <v>120</v>
      </c>
      <c r="D173" s="336"/>
      <c r="E173" s="336"/>
      <c r="F173" s="336"/>
      <c r="G173" s="336"/>
      <c r="H173" s="336"/>
      <c r="I173" s="337"/>
      <c r="J173" s="317" t="str">
        <f>IF(AND(ISNUMBER(J174),ISNUMBER(J175),ISNUMBER(J176),ISNUMBER(J177)),SUM(J174:J177),"")</f>
        <v/>
      </c>
      <c r="K173" s="338"/>
      <c r="L173" s="338"/>
      <c r="M173" s="338"/>
      <c r="N173" s="338"/>
      <c r="O173" s="339"/>
    </row>
    <row r="174" spans="1:15" ht="14.25" hidden="1" x14ac:dyDescent="0.25">
      <c r="A174" s="334"/>
      <c r="B174" s="3"/>
      <c r="C174" s="342" t="s">
        <v>12</v>
      </c>
      <c r="D174" s="336"/>
      <c r="E174" s="336"/>
      <c r="F174" s="336"/>
      <c r="G174" s="336"/>
      <c r="H174" s="336"/>
      <c r="I174" s="337"/>
      <c r="J174" s="271"/>
      <c r="K174" s="338"/>
      <c r="L174" s="338"/>
      <c r="M174" s="338"/>
      <c r="N174" s="338"/>
      <c r="O174" s="339"/>
    </row>
    <row r="175" spans="1:15" ht="14.25" hidden="1" x14ac:dyDescent="0.25">
      <c r="A175" s="334"/>
      <c r="B175" s="3"/>
      <c r="C175" s="342" t="s">
        <v>11</v>
      </c>
      <c r="D175" s="336"/>
      <c r="E175" s="336"/>
      <c r="F175" s="336"/>
      <c r="G175" s="336"/>
      <c r="H175" s="336"/>
      <c r="I175" s="337"/>
      <c r="J175" s="271"/>
      <c r="K175" s="338"/>
      <c r="L175" s="338"/>
      <c r="M175" s="338"/>
      <c r="N175" s="338"/>
      <c r="O175" s="339"/>
    </row>
    <row r="176" spans="1:15" ht="14.25" hidden="1" x14ac:dyDescent="0.25">
      <c r="A176" s="334"/>
      <c r="B176" s="3"/>
      <c r="C176" s="342" t="s">
        <v>41</v>
      </c>
      <c r="D176" s="336"/>
      <c r="E176" s="336"/>
      <c r="F176" s="336"/>
      <c r="G176" s="336"/>
      <c r="H176" s="336"/>
      <c r="I176" s="337"/>
      <c r="J176" s="271"/>
      <c r="K176" s="338"/>
      <c r="L176" s="338"/>
      <c r="M176" s="338"/>
      <c r="N176" s="338"/>
      <c r="O176" s="339"/>
    </row>
    <row r="177" spans="1:15" ht="14.25" hidden="1" x14ac:dyDescent="0.25">
      <c r="A177" s="334"/>
      <c r="B177" s="3"/>
      <c r="C177" s="342" t="s">
        <v>10</v>
      </c>
      <c r="D177" s="336"/>
      <c r="E177" s="336"/>
      <c r="F177" s="336"/>
      <c r="G177" s="336"/>
      <c r="H177" s="336"/>
      <c r="I177" s="337"/>
      <c r="J177" s="271"/>
      <c r="K177" s="338"/>
      <c r="L177" s="338"/>
      <c r="M177" s="338"/>
      <c r="N177" s="338"/>
      <c r="O177" s="339"/>
    </row>
    <row r="178" spans="1:15" ht="14.25" hidden="1" x14ac:dyDescent="0.25">
      <c r="A178" s="334"/>
      <c r="B178" s="3"/>
      <c r="C178" s="341" t="s">
        <v>121</v>
      </c>
      <c r="D178" s="336"/>
      <c r="E178" s="336"/>
      <c r="F178" s="336"/>
      <c r="G178" s="336"/>
      <c r="H178" s="336"/>
      <c r="I178" s="337"/>
      <c r="J178" s="317" t="str">
        <f>IF(AND(ISNUMBER(J179),ISNUMBER(J180)),SUM(J179:J180),"")</f>
        <v/>
      </c>
      <c r="K178" s="338"/>
      <c r="L178" s="338"/>
      <c r="M178" s="338"/>
      <c r="N178" s="338"/>
      <c r="O178" s="339"/>
    </row>
    <row r="179" spans="1:15" ht="14.25" hidden="1" x14ac:dyDescent="0.25">
      <c r="A179" s="334"/>
      <c r="B179" s="3"/>
      <c r="C179" s="342" t="s">
        <v>40</v>
      </c>
      <c r="D179" s="336"/>
      <c r="E179" s="336"/>
      <c r="F179" s="336"/>
      <c r="G179" s="336"/>
      <c r="H179" s="336"/>
      <c r="I179" s="337"/>
      <c r="J179" s="271"/>
      <c r="K179" s="338"/>
      <c r="L179" s="338"/>
      <c r="M179" s="338"/>
      <c r="N179" s="338"/>
      <c r="O179" s="339"/>
    </row>
    <row r="180" spans="1:15" ht="14.25" hidden="1" x14ac:dyDescent="0.25">
      <c r="A180" s="334"/>
      <c r="B180" s="3"/>
      <c r="C180" s="342" t="s">
        <v>2</v>
      </c>
      <c r="D180" s="336"/>
      <c r="E180" s="336"/>
      <c r="F180" s="336"/>
      <c r="G180" s="336"/>
      <c r="H180" s="336"/>
      <c r="I180" s="337"/>
      <c r="J180" s="317" t="str">
        <f>IF(AND(ISNUMBER(J181),ISNUMBER(J182),ISNUMBER(J183)),SUM(J181:J183),"")</f>
        <v/>
      </c>
      <c r="K180" s="338"/>
      <c r="L180" s="338"/>
      <c r="M180" s="338"/>
      <c r="N180" s="338"/>
      <c r="O180" s="339"/>
    </row>
    <row r="181" spans="1:15" ht="14.25" hidden="1" x14ac:dyDescent="0.25">
      <c r="A181" s="334"/>
      <c r="B181" s="3"/>
      <c r="C181" s="380" t="s">
        <v>11</v>
      </c>
      <c r="D181" s="336"/>
      <c r="E181" s="336"/>
      <c r="F181" s="336"/>
      <c r="G181" s="336"/>
      <c r="H181" s="336"/>
      <c r="I181" s="337"/>
      <c r="J181" s="271"/>
      <c r="K181" s="338"/>
      <c r="L181" s="338"/>
      <c r="M181" s="338"/>
      <c r="N181" s="338"/>
      <c r="O181" s="339"/>
    </row>
    <row r="182" spans="1:15" ht="14.25" hidden="1" x14ac:dyDescent="0.25">
      <c r="A182" s="334"/>
      <c r="B182" s="3"/>
      <c r="C182" s="380" t="s">
        <v>13</v>
      </c>
      <c r="D182" s="336"/>
      <c r="E182" s="336"/>
      <c r="F182" s="336"/>
      <c r="G182" s="336"/>
      <c r="H182" s="336"/>
      <c r="I182" s="337"/>
      <c r="J182" s="271"/>
      <c r="K182" s="338"/>
      <c r="L182" s="338"/>
      <c r="M182" s="338"/>
      <c r="N182" s="338"/>
      <c r="O182" s="339"/>
    </row>
    <row r="183" spans="1:15" ht="14.25" hidden="1" x14ac:dyDescent="0.25">
      <c r="A183" s="334"/>
      <c r="B183" s="3"/>
      <c r="C183" s="380" t="s">
        <v>14</v>
      </c>
      <c r="D183" s="336"/>
      <c r="E183" s="336"/>
      <c r="F183" s="336"/>
      <c r="G183" s="336"/>
      <c r="H183" s="336"/>
      <c r="I183" s="337"/>
      <c r="J183" s="271"/>
      <c r="K183" s="338"/>
      <c r="L183" s="338"/>
      <c r="M183" s="338"/>
      <c r="N183" s="338"/>
      <c r="O183" s="339"/>
    </row>
    <row r="184" spans="1:15" ht="14.25" hidden="1" x14ac:dyDescent="0.25">
      <c r="A184" s="334"/>
      <c r="B184" s="3"/>
      <c r="C184" s="345" t="s">
        <v>3</v>
      </c>
      <c r="D184" s="336"/>
      <c r="E184" s="336"/>
      <c r="F184" s="336"/>
      <c r="G184" s="336"/>
      <c r="H184" s="336"/>
      <c r="I184" s="337"/>
      <c r="J184" s="271"/>
      <c r="K184" s="338"/>
      <c r="L184" s="338"/>
      <c r="M184" s="338"/>
      <c r="N184" s="338"/>
      <c r="O184" s="339"/>
    </row>
    <row r="185" spans="1:15" ht="14.25" hidden="1" x14ac:dyDescent="0.25">
      <c r="A185" s="334"/>
      <c r="B185" s="3"/>
      <c r="C185" s="344" t="s">
        <v>4</v>
      </c>
      <c r="D185" s="336"/>
      <c r="E185" s="336"/>
      <c r="F185" s="336"/>
      <c r="G185" s="336"/>
      <c r="H185" s="336"/>
      <c r="I185" s="337"/>
      <c r="J185" s="271"/>
      <c r="K185" s="338"/>
      <c r="L185" s="338"/>
      <c r="M185" s="338"/>
      <c r="N185" s="338"/>
      <c r="O185" s="339"/>
    </row>
    <row r="186" spans="1:15" ht="14.25" hidden="1" x14ac:dyDescent="0.25">
      <c r="A186" s="334"/>
      <c r="B186" s="3"/>
      <c r="C186" s="346" t="s">
        <v>122</v>
      </c>
      <c r="D186" s="336"/>
      <c r="E186" s="336"/>
      <c r="F186" s="336"/>
      <c r="G186" s="336"/>
      <c r="H186" s="336"/>
      <c r="I186" s="337"/>
      <c r="J186" s="18" t="str">
        <f>IF(J185&lt;=J184,"Yes","No")</f>
        <v>Yes</v>
      </c>
      <c r="K186" s="338"/>
      <c r="L186" s="338"/>
      <c r="M186" s="338"/>
      <c r="N186" s="338"/>
      <c r="O186" s="339"/>
    </row>
    <row r="187" spans="1:15" ht="14.25" hidden="1" x14ac:dyDescent="0.25">
      <c r="A187" s="334"/>
      <c r="B187" s="3"/>
      <c r="C187" s="335" t="s">
        <v>82</v>
      </c>
      <c r="D187" s="336"/>
      <c r="E187" s="336"/>
      <c r="F187" s="336"/>
      <c r="G187" s="336"/>
      <c r="H187" s="336"/>
      <c r="I187" s="337"/>
      <c r="J187" s="271"/>
      <c r="K187" s="338"/>
      <c r="L187" s="338"/>
      <c r="M187" s="338"/>
      <c r="N187" s="338"/>
      <c r="O187" s="339"/>
    </row>
    <row r="188" spans="1:15" ht="14.25" hidden="1" x14ac:dyDescent="0.25">
      <c r="A188" s="334"/>
      <c r="B188" s="467"/>
      <c r="C188" s="468" t="str">
        <f>CONCATENATE("Check: total value in cell ", ADDRESS(ROW(J157), COLUMN(J157), 4), " should equal total exposures in panels A, B and E")</f>
        <v>Check: total value in cell J157 should equal total exposures in panels A, B and E</v>
      </c>
      <c r="D188" s="469"/>
      <c r="E188" s="469"/>
      <c r="F188" s="469"/>
      <c r="G188" s="469"/>
      <c r="H188" s="469"/>
      <c r="I188" s="470"/>
      <c r="J188" s="471" t="str">
        <f>IF(AND(ISNUMBER(J157),SUM(L8,L15,M15,K18,K38,(0.1*L45),(0.2*L48),(0.5*L49),L50,L90)&lt;&gt;J157),"No","Yes")</f>
        <v>Yes</v>
      </c>
      <c r="K188" s="338"/>
      <c r="L188" s="338"/>
      <c r="M188" s="338"/>
      <c r="N188" s="338"/>
      <c r="O188" s="339"/>
    </row>
    <row r="189" spans="1:15" ht="14.25" x14ac:dyDescent="0.25">
      <c r="A189" s="412"/>
      <c r="B189" s="464"/>
      <c r="C189" s="472"/>
      <c r="D189" s="338"/>
      <c r="E189" s="338"/>
      <c r="F189" s="338"/>
      <c r="G189" s="338"/>
      <c r="H189" s="338"/>
      <c r="I189" s="338"/>
      <c r="J189" s="465"/>
      <c r="K189" s="338"/>
      <c r="L189" s="338"/>
      <c r="M189" s="338"/>
      <c r="N189" s="338"/>
      <c r="O189" s="412"/>
    </row>
    <row r="190" spans="1:15" ht="14.25" x14ac:dyDescent="0.25">
      <c r="A190" s="412"/>
      <c r="B190" s="451" t="s">
        <v>394</v>
      </c>
      <c r="C190" s="464"/>
      <c r="D190" s="338"/>
      <c r="E190" s="338"/>
      <c r="F190" s="338"/>
      <c r="G190" s="338"/>
      <c r="H190" s="338"/>
      <c r="I190" s="338"/>
      <c r="J190" s="465"/>
      <c r="K190" s="338"/>
      <c r="L190" s="338"/>
      <c r="M190" s="338"/>
      <c r="N190" s="338"/>
      <c r="O190" s="412"/>
    </row>
    <row r="191" spans="1:15" ht="14.25" x14ac:dyDescent="0.25">
      <c r="A191" s="412"/>
      <c r="B191" s="507" t="s">
        <v>388</v>
      </c>
      <c r="C191" s="507"/>
      <c r="D191" s="507"/>
      <c r="E191" s="507"/>
      <c r="F191" s="507"/>
      <c r="G191" s="507"/>
      <c r="H191" s="507"/>
      <c r="I191" s="507"/>
      <c r="J191" s="507"/>
      <c r="K191" s="338"/>
      <c r="L191" s="338"/>
      <c r="M191" s="338"/>
      <c r="N191" s="338"/>
      <c r="O191" s="412"/>
    </row>
    <row r="192" spans="1:15" ht="14.25" x14ac:dyDescent="0.25">
      <c r="B192" s="507" t="s">
        <v>389</v>
      </c>
      <c r="C192" s="507"/>
      <c r="D192" s="507"/>
      <c r="E192" s="507"/>
      <c r="F192" s="507"/>
      <c r="G192" s="507"/>
      <c r="H192" s="507"/>
      <c r="I192" s="507"/>
      <c r="J192" s="507"/>
    </row>
    <row r="193" spans="1:15" ht="14.25" x14ac:dyDescent="0.25">
      <c r="B193" s="507" t="s">
        <v>404</v>
      </c>
      <c r="C193" s="507"/>
      <c r="D193" s="507"/>
      <c r="E193" s="507"/>
      <c r="F193" s="507"/>
      <c r="G193" s="507"/>
      <c r="H193" s="507"/>
      <c r="I193" s="507"/>
      <c r="J193" s="507"/>
      <c r="K193" s="462"/>
    </row>
    <row r="194" spans="1:15" ht="14.25" x14ac:dyDescent="0.25">
      <c r="B194" s="507" t="s">
        <v>403</v>
      </c>
      <c r="C194" s="507"/>
      <c r="D194" s="507"/>
      <c r="E194" s="507"/>
      <c r="F194" s="507"/>
      <c r="G194" s="507"/>
      <c r="H194" s="507"/>
      <c r="I194" s="507"/>
      <c r="J194" s="507"/>
      <c r="K194" s="462"/>
    </row>
    <row r="195" spans="1:15" ht="14.25" x14ac:dyDescent="0.25">
      <c r="B195" s="507" t="s">
        <v>398</v>
      </c>
      <c r="C195" s="507"/>
      <c r="D195" s="507"/>
      <c r="E195" s="507"/>
      <c r="F195" s="507"/>
      <c r="G195" s="507"/>
      <c r="H195" s="507"/>
      <c r="I195" s="507"/>
      <c r="J195" s="507"/>
    </row>
    <row r="196" spans="1:15" s="416" customFormat="1" ht="14.25" x14ac:dyDescent="0.25">
      <c r="A196" s="412"/>
      <c r="B196" s="507" t="s">
        <v>399</v>
      </c>
      <c r="C196" s="507"/>
      <c r="D196" s="507"/>
      <c r="E196" s="507"/>
      <c r="F196" s="507"/>
      <c r="G196" s="507"/>
      <c r="H196" s="507"/>
      <c r="I196" s="507"/>
      <c r="J196" s="507"/>
      <c r="K196" s="412"/>
      <c r="L196" s="412"/>
      <c r="M196" s="412"/>
      <c r="N196" s="412"/>
      <c r="O196" s="412"/>
    </row>
    <row r="197" spans="1:15" s="456" customFormat="1" ht="15.75" customHeight="1" x14ac:dyDescent="0.25">
      <c r="A197" s="432"/>
      <c r="B197" s="432"/>
      <c r="C197" s="432"/>
      <c r="D197" s="432"/>
      <c r="E197" s="432"/>
      <c r="F197" s="432"/>
      <c r="G197" s="432"/>
      <c r="H197" s="432"/>
      <c r="I197" s="432"/>
      <c r="J197" s="432"/>
      <c r="K197" s="432"/>
      <c r="L197" s="432"/>
      <c r="M197" s="432"/>
      <c r="N197" s="432"/>
      <c r="O197" s="432"/>
    </row>
    <row r="198" spans="1:15" ht="15.75" hidden="1" customHeight="1" x14ac:dyDescent="0.25"/>
    <row r="199" spans="1:15" ht="15.75" hidden="1" customHeight="1" x14ac:dyDescent="0.25"/>
    <row r="200" spans="1:15" ht="15.75" hidden="1" customHeight="1" x14ac:dyDescent="0.25"/>
    <row r="201" spans="1:15" ht="15" hidden="1" customHeight="1" x14ac:dyDescent="0.25"/>
    <row r="202" spans="1:15" ht="15" hidden="1" customHeight="1" x14ac:dyDescent="0.25"/>
    <row r="203" spans="1:15" ht="15" hidden="1" customHeight="1" x14ac:dyDescent="0.25"/>
    <row r="204" spans="1:15" ht="15" hidden="1" customHeight="1" x14ac:dyDescent="0.25"/>
    <row r="205" spans="1:15" ht="15" hidden="1" customHeight="1" x14ac:dyDescent="0.25"/>
  </sheetData>
  <sheetProtection password="C414" sheet="1" objects="1" scenarios="1"/>
  <dataConsolidate/>
  <mergeCells count="48">
    <mergeCell ref="B191:J191"/>
    <mergeCell ref="C168:I168"/>
    <mergeCell ref="B98:B99"/>
    <mergeCell ref="C98:C99"/>
    <mergeCell ref="B110:B111"/>
    <mergeCell ref="B125:B126"/>
    <mergeCell ref="C125:C126"/>
    <mergeCell ref="B142:B151"/>
    <mergeCell ref="C155:I156"/>
    <mergeCell ref="J98:K98"/>
    <mergeCell ref="B140:B141"/>
    <mergeCell ref="C140:C141"/>
    <mergeCell ref="D140:E140"/>
    <mergeCell ref="J140:K140"/>
    <mergeCell ref="J155:K155"/>
    <mergeCell ref="C110:C111"/>
    <mergeCell ref="B72:B73"/>
    <mergeCell ref="C72:C73"/>
    <mergeCell ref="D85:F85"/>
    <mergeCell ref="J85:L85"/>
    <mergeCell ref="B85:B86"/>
    <mergeCell ref="C85:C86"/>
    <mergeCell ref="B6:B7"/>
    <mergeCell ref="C6:C7"/>
    <mergeCell ref="C35:C36"/>
    <mergeCell ref="B35:B36"/>
    <mergeCell ref="B57:B58"/>
    <mergeCell ref="C57:C58"/>
    <mergeCell ref="C53:K53"/>
    <mergeCell ref="C54:K54"/>
    <mergeCell ref="D57:E57"/>
    <mergeCell ref="J57:K57"/>
    <mergeCell ref="J6:N6"/>
    <mergeCell ref="D6:H6"/>
    <mergeCell ref="D35:G35"/>
    <mergeCell ref="J35:M35"/>
    <mergeCell ref="D110:E110"/>
    <mergeCell ref="J110:K110"/>
    <mergeCell ref="D125:E125"/>
    <mergeCell ref="J125:K125"/>
    <mergeCell ref="J72:K72"/>
    <mergeCell ref="D72:E72"/>
    <mergeCell ref="D98:E98"/>
    <mergeCell ref="B196:J196"/>
    <mergeCell ref="B194:J194"/>
    <mergeCell ref="B195:J195"/>
    <mergeCell ref="B193:J193"/>
    <mergeCell ref="B192:J192"/>
  </mergeCells>
  <phoneticPr fontId="7" type="noConversion"/>
  <conditionalFormatting sqref="F9 D10:E12 F13:F14 D16:F16 D17:G17 D19:E19 E21:E26 E39 D40:F50 D60:E68 D74 D88 D89:F89 L9 J10:K12 L13:L14 J16:L16 J17:M17 J19:K19 K39 J60:K68 J74 J88 J89:L89 J159:J160 J162:J163 J166:J168 J170:J172 J174:J177 J179 J181:J185 K21:K26 J40:L50">
    <cfRule type="cellIs" dxfId="69" priority="77" stopIfTrue="1" operator="lessThan">
      <formula>0</formula>
    </cfRule>
  </conditionalFormatting>
  <conditionalFormatting sqref="H10:H12 N10:N12 H16:H17 N16:N17 H19 N19 E31 K31 G40:G42 M40:M42 D75 D81 J75 J81 D92:D94 E94:F94 J92:J94 K94:L94 E101 K101 J169 J186 J188:J190">
    <cfRule type="cellIs" dxfId="68" priority="98" stopIfTrue="1" operator="equal">
      <formula>"No"</formula>
    </cfRule>
    <cfRule type="cellIs" dxfId="67" priority="593" stopIfTrue="1" operator="equal">
      <formula>"Yes"</formula>
    </cfRule>
  </conditionalFormatting>
  <conditionalFormatting sqref="J187">
    <cfRule type="cellIs" dxfId="66" priority="93" stopIfTrue="1" operator="lessThan">
      <formula>0</formula>
    </cfRule>
  </conditionalFormatting>
  <conditionalFormatting sqref="D119 D112:D116 E117:E118 E120">
    <cfRule type="cellIs" dxfId="65" priority="73" stopIfTrue="1" operator="lessThan">
      <formula>0</formula>
    </cfRule>
  </conditionalFormatting>
  <conditionalFormatting sqref="D121:E121">
    <cfRule type="cellIs" dxfId="64" priority="71" stopIfTrue="1" operator="equal">
      <formula>"No"</formula>
    </cfRule>
    <cfRule type="cellIs" dxfId="63" priority="72" stopIfTrue="1" operator="equal">
      <formula>"Yes"</formula>
    </cfRule>
  </conditionalFormatting>
  <conditionalFormatting sqref="J119 J112:J116 K117:K118 K120">
    <cfRule type="cellIs" dxfId="62" priority="70" stopIfTrue="1" operator="lessThan">
      <formula>0</formula>
    </cfRule>
  </conditionalFormatting>
  <conditionalFormatting sqref="D130:D132">
    <cfRule type="cellIs" dxfId="61" priority="62" stopIfTrue="1" operator="equal">
      <formula>"No"</formula>
    </cfRule>
    <cfRule type="cellIs" dxfId="60" priority="63" stopIfTrue="1" operator="equal">
      <formula>"Yes"</formula>
    </cfRule>
  </conditionalFormatting>
  <conditionalFormatting sqref="D136:D138">
    <cfRule type="cellIs" dxfId="59" priority="60" stopIfTrue="1" operator="equal">
      <formula>"No"</formula>
    </cfRule>
    <cfRule type="cellIs" dxfId="58" priority="61" stopIfTrue="1" operator="equal">
      <formula>"Yes"</formula>
    </cfRule>
  </conditionalFormatting>
  <conditionalFormatting sqref="J130:J132">
    <cfRule type="cellIs" dxfId="57" priority="54" stopIfTrue="1" operator="equal">
      <formula>"No"</formula>
    </cfRule>
    <cfRule type="cellIs" dxfId="56" priority="55" stopIfTrue="1" operator="equal">
      <formula>"Yes"</formula>
    </cfRule>
  </conditionalFormatting>
  <conditionalFormatting sqref="J136:J138">
    <cfRule type="cellIs" dxfId="55" priority="52" stopIfTrue="1" operator="equal">
      <formula>"No"</formula>
    </cfRule>
    <cfRule type="cellIs" dxfId="54" priority="53" stopIfTrue="1" operator="equal">
      <formula>"Yes"</formula>
    </cfRule>
  </conditionalFormatting>
  <conditionalFormatting sqref="D145:D147">
    <cfRule type="cellIs" dxfId="53" priority="46" stopIfTrue="1" operator="equal">
      <formula>"No"</formula>
    </cfRule>
    <cfRule type="cellIs" dxfId="52" priority="47" stopIfTrue="1" operator="equal">
      <formula>"Yes"</formula>
    </cfRule>
  </conditionalFormatting>
  <conditionalFormatting sqref="D151:D152">
    <cfRule type="cellIs" dxfId="51" priority="44" stopIfTrue="1" operator="equal">
      <formula>"No"</formula>
    </cfRule>
    <cfRule type="cellIs" dxfId="50" priority="45" stopIfTrue="1" operator="equal">
      <formula>"Yes"</formula>
    </cfRule>
  </conditionalFormatting>
  <conditionalFormatting sqref="J151:J152">
    <cfRule type="cellIs" dxfId="49" priority="17" stopIfTrue="1" operator="equal">
      <formula>"No"</formula>
    </cfRule>
    <cfRule type="cellIs" dxfId="48" priority="18" stopIfTrue="1" operator="equal">
      <formula>"Yes"</formula>
    </cfRule>
  </conditionalFormatting>
  <conditionalFormatting sqref="D142:D147 D149:D150 J142:J147 J149:J150 D128:D129 D134:D135 J128:J129 J134:J135">
    <cfRule type="cellIs" dxfId="47" priority="16" stopIfTrue="1" operator="lessThan">
      <formula>0</formula>
    </cfRule>
  </conditionalFormatting>
  <conditionalFormatting sqref="J145:J147">
    <cfRule type="cellIs" dxfId="46" priority="13" stopIfTrue="1" operator="equal">
      <formula>"No"</formula>
    </cfRule>
    <cfRule type="cellIs" dxfId="45" priority="14" stopIfTrue="1" operator="equal">
      <formula>"Yes"</formula>
    </cfRule>
  </conditionalFormatting>
  <conditionalFormatting sqref="J121:K121">
    <cfRule type="cellIs" dxfId="44" priority="11" stopIfTrue="1" operator="equal">
      <formula>"No"</formula>
    </cfRule>
    <cfRule type="cellIs" dxfId="43" priority="12" stopIfTrue="1" operator="equal">
      <formula>"Yes"</formula>
    </cfRule>
  </conditionalFormatting>
  <conditionalFormatting sqref="F29:G29">
    <cfRule type="cellIs" dxfId="42" priority="10" stopIfTrue="1" operator="lessThan">
      <formula>0</formula>
    </cfRule>
  </conditionalFormatting>
  <conditionalFormatting sqref="L29">
    <cfRule type="cellIs" dxfId="41" priority="9" stopIfTrue="1" operator="lessThan">
      <formula>0</formula>
    </cfRule>
  </conditionalFormatting>
  <conditionalFormatting sqref="M29">
    <cfRule type="cellIs" dxfId="40" priority="8" stopIfTrue="1" operator="lessThan">
      <formula>0</formula>
    </cfRule>
  </conditionalFormatting>
  <conditionalFormatting sqref="L51">
    <cfRule type="cellIs" dxfId="39" priority="7" stopIfTrue="1" operator="lessThan">
      <formula>0</formula>
    </cfRule>
  </conditionalFormatting>
  <conditionalFormatting sqref="L54">
    <cfRule type="cellIs" dxfId="38" priority="1" stopIfTrue="1" operator="equal">
      <formula>"No"</formula>
    </cfRule>
    <cfRule type="cellIs" dxfId="37" priority="2" stopIfTrue="1" operator="equal">
      <formula>"Yes"</formula>
    </cfRule>
  </conditionalFormatting>
  <conditionalFormatting sqref="L53">
    <cfRule type="cellIs" dxfId="36" priority="3" stopIfTrue="1" operator="equal">
      <formula>"No"</formula>
    </cfRule>
    <cfRule type="cellIs" dxfId="35" priority="4" stopIfTrue="1" operator="equal">
      <formula>"Yes"</formula>
    </cfRule>
  </conditionalFormatting>
  <printOptions headings="1"/>
  <pageMargins left="0.59055118110236227" right="0.59055118110236227" top="0.98425196850393704" bottom="0.98425196850393704" header="0.51181102362204722" footer="0.51181102362204722"/>
  <pageSetup paperSize="9" scale="74" fitToHeight="0" pageOrder="overThenDown" orientation="landscape" r:id="rId1"/>
  <headerFooter alignWithMargins="0">
    <oddHeader>&amp;C&amp;"Arial,Regular"&amp;14&amp;A&amp;R&amp;"Arial,Bold"&amp;14Confidential when completed</oddHeader>
    <oddFooter>&amp;R&amp;"Arial,Regular"&amp;14Page &amp;P of &amp;N</oddFooter>
  </headerFooter>
  <rowBreaks count="3" manualBreakCount="3">
    <brk id="32" max="16383" man="1"/>
    <brk id="55" max="16383" man="1"/>
    <brk id="95" max="16383" man="1"/>
  </rowBreaks>
  <ignoredErrors>
    <ignoredError sqref="J157:J181 B27:N28 F25:J25 B76:I76 B74:I74 K74:N74 B20:G20 I21:J21 B18 I18:J18 B12:I12 B10:C10 F10:I10 J183 J186 B31 D31:J31 B55:N56 B54 B75 D75:N75 B82:N84 B81 D81:N81 B97:N97 D93:N93 B92:B94 D94:I94 B36:K36 C35:N35 B86:N86 C85:N85 B99:N99 C98:M98 B89:I89 C87:N87 J188 E19:I19 D21 F21:G21 H17:I17 B104 C102 B80:N80 B77 D77:I77 D22 B101:I101 E100:I100 K100:N100 E102:I102 K102:N102 C72:N73 L104:N104 M94:N94 L101:N101 D9:K9 C13:K13 C24:D25 B38:J38 D37:N37 B47:K47 D44:N44 B45 D45:K45 B52:N52 D49:K49 B48:B50 D50:K50 M36:N36 M50:N50 I20:J20 L20:N20 B57:N68 B70:N70 D104:I104 L31:N31 B95:N96 B32:N33 M45:N45 D48:K48 M48:N48 M49:N49 D23 L19:N19 D8:K8 M8:N8 D15:K15 D14:K14 D16:I16 L21:N21 B42:I42 B39 D39:J39 D18:G18 L38:N38 B91:N91 B90:K90 M90:N90 M9:N9 B11:I11 L11:N11 L10:N10 L12:N12 M13:N13 M14:N14 M16:N16 N17 F22:J22 L22:N22 F23:J23 M23:N23 F24:J24 L24:N24 L25:N25 L39:N39 B40:I40 K40 B41:I41 K41 K42 C43:I43 M43:N43 M42:N42 M41:N41 M40:N40 B46:K46 M46:N46 M47:N47 K76:N76 K77:N77 B78:I78 K78:N78 B79:I79 K79:N79 B88:I88 K88:N88 M89:N89 D51:K51 M51:N51 M54:N54 N15 L18:N18 D92:I92 K92:N92" emptyCellReferenc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EC72"/>
    <pageSetUpPr fitToPage="1"/>
  </sheetPr>
  <dimension ref="A1:P205"/>
  <sheetViews>
    <sheetView zoomScale="70" zoomScaleNormal="70" zoomScaleSheetLayoutView="80" workbookViewId="0">
      <selection sqref="A1:XFD1"/>
    </sheetView>
  </sheetViews>
  <sheetFormatPr defaultColWidth="0" defaultRowHeight="15" customHeight="1" zeroHeight="1" x14ac:dyDescent="0.25"/>
  <cols>
    <col min="1" max="1" width="2.7109375" style="310" customWidth="1"/>
    <col min="2" max="2" width="18" style="310" customWidth="1"/>
    <col min="3" max="3" width="80" style="310" customWidth="1"/>
    <col min="4" max="8" width="16.7109375" style="310" hidden="1" customWidth="1"/>
    <col min="9" max="9" width="1.7109375" style="310" hidden="1" customWidth="1"/>
    <col min="10" max="14" width="16.7109375" style="310" customWidth="1"/>
    <col min="15" max="15" width="1.7109375" style="310" customWidth="1"/>
    <col min="16" max="16" width="0" style="191" hidden="1" customWidth="1"/>
    <col min="17" max="16384" width="16.7109375" style="191" hidden="1"/>
  </cols>
  <sheetData>
    <row r="1" spans="1:15" s="416" customFormat="1" ht="30.2" customHeight="1" x14ac:dyDescent="0.4">
      <c r="A1" s="414" t="s">
        <v>406</v>
      </c>
      <c r="B1" s="414"/>
      <c r="C1" s="414"/>
      <c r="D1" s="415"/>
      <c r="E1" s="414"/>
      <c r="F1" s="414"/>
      <c r="G1" s="414"/>
      <c r="H1" s="414"/>
      <c r="I1" s="414"/>
      <c r="J1" s="414"/>
      <c r="K1" s="414"/>
      <c r="L1" s="414"/>
      <c r="M1" s="414"/>
      <c r="N1" s="414"/>
      <c r="O1" s="412"/>
    </row>
    <row r="2" spans="1:15" ht="30" customHeight="1" x14ac:dyDescent="0.25">
      <c r="A2" s="473" t="s">
        <v>407</v>
      </c>
      <c r="B2" s="557" t="s">
        <v>414</v>
      </c>
      <c r="C2" s="557"/>
      <c r="D2" s="557"/>
      <c r="E2" s="557"/>
      <c r="F2" s="557"/>
      <c r="G2" s="557"/>
      <c r="H2" s="557"/>
      <c r="I2" s="557"/>
      <c r="J2" s="557"/>
      <c r="K2" s="557"/>
      <c r="L2" s="557"/>
      <c r="M2" s="557"/>
      <c r="N2" s="557"/>
      <c r="O2" s="339"/>
    </row>
    <row r="3" spans="1:15" ht="15" hidden="1" customHeight="1" x14ac:dyDescent="0.25"/>
    <row r="4" spans="1:15" ht="30.2" customHeight="1" x14ac:dyDescent="0.25">
      <c r="A4" s="192" t="s">
        <v>19</v>
      </c>
      <c r="B4" s="193"/>
      <c r="C4" s="194"/>
      <c r="D4" s="194"/>
      <c r="E4" s="194"/>
      <c r="F4" s="194"/>
      <c r="G4" s="194"/>
      <c r="H4" s="194"/>
      <c r="I4" s="194"/>
      <c r="J4" s="194"/>
      <c r="K4" s="194"/>
      <c r="L4" s="194"/>
      <c r="M4" s="194"/>
      <c r="N4" s="194"/>
      <c r="O4" s="195"/>
    </row>
    <row r="5" spans="1:15" ht="15" customHeight="1" x14ac:dyDescent="0.25">
      <c r="A5" s="196"/>
      <c r="B5" s="1"/>
      <c r="C5" s="1"/>
      <c r="D5" s="1"/>
      <c r="E5" s="1"/>
      <c r="F5" s="1"/>
      <c r="G5" s="1"/>
      <c r="H5" s="1"/>
      <c r="I5" s="1"/>
      <c r="J5" s="1"/>
      <c r="K5" s="1"/>
      <c r="L5" s="1"/>
      <c r="M5" s="1"/>
      <c r="N5" s="1"/>
      <c r="O5" s="197"/>
    </row>
    <row r="6" spans="1:15" ht="15" customHeight="1" x14ac:dyDescent="0.25">
      <c r="A6" s="196"/>
      <c r="B6" s="515" t="s">
        <v>364</v>
      </c>
      <c r="C6" s="517"/>
      <c r="D6" s="513" t="s">
        <v>58</v>
      </c>
      <c r="E6" s="531"/>
      <c r="F6" s="531"/>
      <c r="G6" s="531"/>
      <c r="H6" s="531"/>
      <c r="I6" s="1"/>
      <c r="J6" s="531" t="s">
        <v>0</v>
      </c>
      <c r="K6" s="531"/>
      <c r="L6" s="531"/>
      <c r="M6" s="531"/>
      <c r="N6" s="531"/>
      <c r="O6" s="197"/>
    </row>
    <row r="7" spans="1:15" ht="60" customHeight="1" x14ac:dyDescent="0.25">
      <c r="A7" s="196"/>
      <c r="B7" s="516"/>
      <c r="C7" s="518"/>
      <c r="D7" s="490" t="s">
        <v>20</v>
      </c>
      <c r="E7" s="490" t="s">
        <v>65</v>
      </c>
      <c r="F7" s="490" t="s">
        <v>62</v>
      </c>
      <c r="G7" s="490" t="s">
        <v>69</v>
      </c>
      <c r="H7" s="2" t="s">
        <v>6</v>
      </c>
      <c r="I7" s="1"/>
      <c r="J7" s="488" t="s">
        <v>20</v>
      </c>
      <c r="K7" s="490" t="s">
        <v>65</v>
      </c>
      <c r="L7" s="490" t="s">
        <v>62</v>
      </c>
      <c r="M7" s="490" t="s">
        <v>69</v>
      </c>
      <c r="N7" s="2" t="s">
        <v>6</v>
      </c>
      <c r="O7" s="197"/>
    </row>
    <row r="8" spans="1:15" ht="15" customHeight="1" x14ac:dyDescent="0.25">
      <c r="A8" s="196"/>
      <c r="B8" s="396" t="s">
        <v>395</v>
      </c>
      <c r="C8" s="257" t="s">
        <v>391</v>
      </c>
      <c r="D8" s="198" t="str">
        <f>IF(AND(ISNUMBER(D10),ISNUMBER(D11),ISNUMBER(D12)),SUM(D10:D12),"")</f>
        <v/>
      </c>
      <c r="E8" s="198" t="str">
        <f>IF(AND(ISNUMBER(E10),ISNUMBER(E11),ISNUMBER(E12)),SUM(E10:E12),"")</f>
        <v/>
      </c>
      <c r="F8" s="198" t="str">
        <f>IF(AND(ISNUMBER(F9),ISNUMBER(F13),ISNUMBER(F14)),F9-F13-F14,"")</f>
        <v/>
      </c>
      <c r="G8" s="199"/>
      <c r="H8" s="200"/>
      <c r="I8" s="15"/>
      <c r="J8" s="201" t="str">
        <f>IF(AND(ISNUMBER(J10),ISNUMBER(J11),ISNUMBER(J12)),SUM(J10:J12),"")</f>
        <v/>
      </c>
      <c r="K8" s="198" t="str">
        <f>IF(AND(ISNUMBER(K10),ISNUMBER(K11),ISNUMBER(K12)),SUM(K10:K12),"")</f>
        <v/>
      </c>
      <c r="L8" s="198" t="str">
        <f>IF(AND(ISNUMBER(L9),ISNUMBER(L13),ISNUMBER(L14),N10="Yes",N11="Yes",N12="Yes"),L9-L13-L14,"")</f>
        <v/>
      </c>
      <c r="M8" s="202"/>
      <c r="N8" s="203"/>
      <c r="O8" s="197"/>
    </row>
    <row r="9" spans="1:15" ht="15" customHeight="1" x14ac:dyDescent="0.25">
      <c r="A9" s="196"/>
      <c r="B9" s="397" t="s">
        <v>379</v>
      </c>
      <c r="C9" s="204" t="s">
        <v>380</v>
      </c>
      <c r="D9" s="205"/>
      <c r="E9" s="205"/>
      <c r="F9" s="206"/>
      <c r="G9" s="207"/>
      <c r="H9" s="208"/>
      <c r="I9" s="15"/>
      <c r="J9" s="209"/>
      <c r="K9" s="210"/>
      <c r="L9" s="174"/>
      <c r="M9" s="211"/>
      <c r="N9" s="212"/>
      <c r="O9" s="197"/>
    </row>
    <row r="10" spans="1:15" ht="15" customHeight="1" x14ac:dyDescent="0.25">
      <c r="A10" s="196"/>
      <c r="B10" s="33"/>
      <c r="C10" s="204" t="s">
        <v>77</v>
      </c>
      <c r="D10" s="213"/>
      <c r="E10" s="213"/>
      <c r="F10" s="214"/>
      <c r="G10" s="214"/>
      <c r="H10" s="4" t="str">
        <f>IF(D10&lt;=E10,"Yes","No")</f>
        <v>Yes</v>
      </c>
      <c r="I10" s="15"/>
      <c r="J10" s="496"/>
      <c r="K10" s="497"/>
      <c r="L10" s="216"/>
      <c r="M10" s="216"/>
      <c r="N10" s="4" t="str">
        <f>IF(J10&lt;=K10,"Yes","No")</f>
        <v>Yes</v>
      </c>
      <c r="O10" s="197"/>
    </row>
    <row r="11" spans="1:15" ht="15" customHeight="1" x14ac:dyDescent="0.25">
      <c r="A11" s="196"/>
      <c r="B11" s="33"/>
      <c r="C11" s="204" t="s">
        <v>78</v>
      </c>
      <c r="D11" s="213"/>
      <c r="E11" s="213"/>
      <c r="F11" s="214"/>
      <c r="G11" s="214"/>
      <c r="H11" s="4" t="str">
        <f>IF(D11&lt;=E11,"Yes","No")</f>
        <v>Yes</v>
      </c>
      <c r="I11" s="15"/>
      <c r="J11" s="496"/>
      <c r="K11" s="497"/>
      <c r="L11" s="216"/>
      <c r="M11" s="216"/>
      <c r="N11" s="4" t="str">
        <f>IF(J11&lt;=K11,"Yes","No")</f>
        <v>Yes</v>
      </c>
      <c r="O11" s="197"/>
    </row>
    <row r="12" spans="1:15" ht="15" customHeight="1" x14ac:dyDescent="0.25">
      <c r="A12" s="196"/>
      <c r="B12" s="33"/>
      <c r="C12" s="204" t="s">
        <v>79</v>
      </c>
      <c r="D12" s="213"/>
      <c r="E12" s="213"/>
      <c r="F12" s="214"/>
      <c r="G12" s="214"/>
      <c r="H12" s="4" t="str">
        <f>IF(D12&lt;=E12,"Yes","No")</f>
        <v>Yes</v>
      </c>
      <c r="I12" s="15"/>
      <c r="J12" s="496"/>
      <c r="K12" s="497"/>
      <c r="L12" s="216"/>
      <c r="M12" s="216"/>
      <c r="N12" s="4" t="str">
        <f>IF(J12&lt;=K12,"Yes","No")</f>
        <v>Yes</v>
      </c>
      <c r="O12" s="197"/>
    </row>
    <row r="13" spans="1:15" ht="15" customHeight="1" x14ac:dyDescent="0.25">
      <c r="A13" s="196"/>
      <c r="B13" s="397" t="s">
        <v>383</v>
      </c>
      <c r="C13" s="204" t="s">
        <v>71</v>
      </c>
      <c r="D13" s="205"/>
      <c r="E13" s="217"/>
      <c r="F13" s="218"/>
      <c r="G13" s="207"/>
      <c r="H13" s="219"/>
      <c r="I13" s="15"/>
      <c r="J13" s="209"/>
      <c r="K13" s="220"/>
      <c r="L13" s="177"/>
      <c r="M13" s="211"/>
      <c r="N13" s="221"/>
      <c r="O13" s="197"/>
    </row>
    <row r="14" spans="1:15" ht="15" customHeight="1" x14ac:dyDescent="0.25">
      <c r="A14" s="196"/>
      <c r="B14" s="398" t="s">
        <v>378</v>
      </c>
      <c r="C14" s="222" t="s">
        <v>72</v>
      </c>
      <c r="D14" s="223"/>
      <c r="E14" s="223"/>
      <c r="F14" s="224"/>
      <c r="G14" s="225"/>
      <c r="H14" s="226"/>
      <c r="I14" s="15"/>
      <c r="J14" s="227"/>
      <c r="K14" s="228"/>
      <c r="L14" s="178"/>
      <c r="M14" s="229"/>
      <c r="N14" s="230"/>
      <c r="O14" s="197"/>
    </row>
    <row r="15" spans="1:15" ht="15" customHeight="1" x14ac:dyDescent="0.25">
      <c r="A15" s="196"/>
      <c r="B15" s="396">
        <v>14</v>
      </c>
      <c r="C15" s="257" t="s">
        <v>384</v>
      </c>
      <c r="D15" s="231" t="str">
        <f>IF(AND(ISNUMBER(D16),ISNUMBER(D17)),SUM(D16:D17),"")</f>
        <v/>
      </c>
      <c r="E15" s="231" t="str">
        <f>IF(AND(ISNUMBER(E16),ISNUMBER(E17)),SUM(E16:E17),"")</f>
        <v/>
      </c>
      <c r="F15" s="231" t="str">
        <f>IF(AND(ISNUMBER(F16),ISNUMBER(F17)),SUM(F16:F17),"")</f>
        <v/>
      </c>
      <c r="G15" s="231" t="str">
        <f>IF(ISNUMBER(G17),G17,"")</f>
        <v/>
      </c>
      <c r="H15" s="232"/>
      <c r="I15" s="15"/>
      <c r="J15" s="201" t="str">
        <f>IF(AND(ISNUMBER(J16),ISNUMBER(J17)),SUM(J16:J17),"")</f>
        <v/>
      </c>
      <c r="K15" s="231" t="str">
        <f>IF(AND(ISNUMBER(K16),ISNUMBER(K17)),SUM(K16:K17),"")</f>
        <v/>
      </c>
      <c r="L15" s="231" t="str">
        <f>IF(AND(ISNUMBER(L16),ISNUMBER(L17),N16="Yes",N17="Yes"),SUM(L16:L17),"")</f>
        <v/>
      </c>
      <c r="M15" s="231" t="str">
        <f>IF(AND(ISNUMBER(M17),N16="Yes",N17="Yes"),M17,"")</f>
        <v/>
      </c>
      <c r="N15" s="233"/>
      <c r="O15" s="197"/>
    </row>
    <row r="16" spans="1:15" ht="15" customHeight="1" x14ac:dyDescent="0.25">
      <c r="A16" s="196"/>
      <c r="B16" s="397" t="s">
        <v>381</v>
      </c>
      <c r="C16" s="204" t="s">
        <v>382</v>
      </c>
      <c r="D16" s="213"/>
      <c r="E16" s="213"/>
      <c r="F16" s="218"/>
      <c r="G16" s="232"/>
      <c r="H16" s="5" t="str">
        <f>IF(D16&lt;=E16,"Yes","No")</f>
        <v>Yes</v>
      </c>
      <c r="I16" s="15"/>
      <c r="J16" s="496"/>
      <c r="K16" s="497"/>
      <c r="L16" s="177"/>
      <c r="M16" s="233"/>
      <c r="N16" s="5" t="str">
        <f>IF(J16&lt;=K16,"Yes","No")</f>
        <v>Yes</v>
      </c>
      <c r="O16" s="197"/>
    </row>
    <row r="17" spans="1:15" ht="15" customHeight="1" x14ac:dyDescent="0.25">
      <c r="A17" s="196"/>
      <c r="B17" s="399" t="s">
        <v>374</v>
      </c>
      <c r="C17" s="222" t="s">
        <v>90</v>
      </c>
      <c r="D17" s="234"/>
      <c r="E17" s="234"/>
      <c r="F17" s="224"/>
      <c r="G17" s="224"/>
      <c r="H17" s="6" t="str">
        <f>IF(D17&lt;=E17,"Yes","No")</f>
        <v>Yes</v>
      </c>
      <c r="I17" s="15"/>
      <c r="J17" s="498"/>
      <c r="K17" s="499"/>
      <c r="L17" s="178"/>
      <c r="M17" s="178"/>
      <c r="N17" s="6" t="str">
        <f>IF(J17&lt;=K17,"Yes","No")</f>
        <v>Yes</v>
      </c>
      <c r="O17" s="197"/>
    </row>
    <row r="18" spans="1:15" ht="15" customHeight="1" x14ac:dyDescent="0.25">
      <c r="A18" s="196"/>
      <c r="B18" s="381"/>
      <c r="C18" s="257" t="s">
        <v>385</v>
      </c>
      <c r="D18" s="207"/>
      <c r="E18" s="231" t="str">
        <f>IF(ISNUMBER(E19),E19+E20,"")</f>
        <v/>
      </c>
      <c r="F18" s="207"/>
      <c r="G18" s="207"/>
      <c r="H18" s="232"/>
      <c r="I18" s="15"/>
      <c r="J18" s="235"/>
      <c r="K18" s="231" t="str">
        <f>IF(AND(ISNUMBER(K19),ISNUMBER(K20),K31="Yes",N19="Yes"),SUM(K19:K20),"")</f>
        <v/>
      </c>
      <c r="L18" s="211"/>
      <c r="M18" s="211"/>
      <c r="N18" s="233"/>
      <c r="O18" s="197"/>
    </row>
    <row r="19" spans="1:15" ht="15" customHeight="1" x14ac:dyDescent="0.25">
      <c r="A19" s="196"/>
      <c r="B19" s="397">
        <v>12.1</v>
      </c>
      <c r="C19" s="204" t="s">
        <v>400</v>
      </c>
      <c r="D19" s="213"/>
      <c r="E19" s="218"/>
      <c r="F19" s="214"/>
      <c r="G19" s="214"/>
      <c r="H19" s="4" t="str">
        <f>IF(D19&lt;=E19,"Yes","No")</f>
        <v>Yes</v>
      </c>
      <c r="I19" s="15"/>
      <c r="J19" s="496"/>
      <c r="K19" s="177"/>
      <c r="L19" s="216"/>
      <c r="M19" s="216"/>
      <c r="N19" s="4" t="str">
        <f>IF(J19&lt;=K19,"Yes","No")</f>
        <v>Yes</v>
      </c>
      <c r="O19" s="197"/>
    </row>
    <row r="20" spans="1:15" ht="15" customHeight="1" x14ac:dyDescent="0.25">
      <c r="A20" s="196"/>
      <c r="B20" s="382"/>
      <c r="C20" s="204" t="s">
        <v>73</v>
      </c>
      <c r="D20" s="214"/>
      <c r="E20" s="231" t="str">
        <f>IF(AND(ISNUMBER(E21),ISNUMBER(E22),ISNUMBER(E23),ISNUMBER(E24),ISNUMBER(E25),ISNUMBER(#REF!)),E21-E22-E23-E24+E25-#REF!,"")</f>
        <v/>
      </c>
      <c r="F20" s="214"/>
      <c r="G20" s="214"/>
      <c r="H20" s="208"/>
      <c r="I20" s="15"/>
      <c r="J20" s="236"/>
      <c r="K20" s="231" t="str">
        <f>IF(AND(ISNUMBER(K21),ISNUMBER(K22),ISNUMBER(K23),ISNUMBER(K24),ISNUMBER(K25)),K21-K22-K23-K24+K25,"")</f>
        <v/>
      </c>
      <c r="L20" s="216"/>
      <c r="M20" s="216"/>
      <c r="N20" s="237"/>
      <c r="O20" s="197"/>
    </row>
    <row r="21" spans="1:15" ht="15" customHeight="1" x14ac:dyDescent="0.25">
      <c r="A21" s="196"/>
      <c r="B21" s="397" t="s">
        <v>396</v>
      </c>
      <c r="C21" s="204" t="s">
        <v>401</v>
      </c>
      <c r="D21" s="214"/>
      <c r="E21" s="218"/>
      <c r="F21" s="214"/>
      <c r="G21" s="214"/>
      <c r="H21" s="238"/>
      <c r="I21" s="15"/>
      <c r="J21" s="236"/>
      <c r="K21" s="177"/>
      <c r="L21" s="216"/>
      <c r="M21" s="216"/>
      <c r="N21" s="237"/>
      <c r="O21" s="197"/>
    </row>
    <row r="22" spans="1:15" ht="15" customHeight="1" x14ac:dyDescent="0.25">
      <c r="A22" s="196"/>
      <c r="B22" s="397" t="s">
        <v>373</v>
      </c>
      <c r="C22" s="204" t="s">
        <v>104</v>
      </c>
      <c r="D22" s="214"/>
      <c r="E22" s="218"/>
      <c r="F22" s="214"/>
      <c r="G22" s="214"/>
      <c r="H22" s="238"/>
      <c r="I22" s="15"/>
      <c r="J22" s="236"/>
      <c r="K22" s="177"/>
      <c r="L22" s="216"/>
      <c r="M22" s="216"/>
      <c r="N22" s="237"/>
      <c r="O22" s="197"/>
    </row>
    <row r="23" spans="1:15" ht="15" customHeight="1" x14ac:dyDescent="0.25">
      <c r="A23" s="196"/>
      <c r="B23" s="397" t="s">
        <v>378</v>
      </c>
      <c r="C23" s="204" t="s">
        <v>74</v>
      </c>
      <c r="D23" s="214"/>
      <c r="E23" s="218"/>
      <c r="F23" s="214"/>
      <c r="G23" s="214"/>
      <c r="H23" s="238"/>
      <c r="I23" s="15"/>
      <c r="J23" s="236"/>
      <c r="K23" s="177"/>
      <c r="L23" s="216"/>
      <c r="M23" s="216"/>
      <c r="N23" s="237"/>
      <c r="O23" s="197"/>
    </row>
    <row r="24" spans="1:15" ht="15" customHeight="1" x14ac:dyDescent="0.25">
      <c r="A24" s="196"/>
      <c r="B24" s="397" t="s">
        <v>365</v>
      </c>
      <c r="C24" s="204" t="s">
        <v>75</v>
      </c>
      <c r="D24" s="214"/>
      <c r="E24" s="218"/>
      <c r="F24" s="214"/>
      <c r="G24" s="214"/>
      <c r="H24" s="238"/>
      <c r="I24" s="15"/>
      <c r="J24" s="236"/>
      <c r="K24" s="177"/>
      <c r="L24" s="216"/>
      <c r="M24" s="216"/>
      <c r="N24" s="237"/>
      <c r="O24" s="197"/>
    </row>
    <row r="25" spans="1:15" ht="15" customHeight="1" x14ac:dyDescent="0.25">
      <c r="A25" s="196"/>
      <c r="B25" s="397">
        <v>14.7</v>
      </c>
      <c r="C25" s="204" t="s">
        <v>76</v>
      </c>
      <c r="D25" s="239"/>
      <c r="E25" s="218"/>
      <c r="F25" s="239"/>
      <c r="G25" s="239"/>
      <c r="H25" s="240"/>
      <c r="I25" s="15"/>
      <c r="J25" s="241"/>
      <c r="K25" s="182"/>
      <c r="L25" s="243"/>
      <c r="M25" s="243"/>
      <c r="N25" s="244"/>
      <c r="O25" s="197"/>
    </row>
    <row r="26" spans="1:15" ht="15" hidden="1" customHeight="1" x14ac:dyDescent="0.25">
      <c r="A26" s="196"/>
      <c r="B26" s="419"/>
      <c r="C26" s="409"/>
      <c r="D26" s="391"/>
      <c r="E26" s="390"/>
      <c r="F26" s="391"/>
      <c r="G26" s="391"/>
      <c r="H26" s="232"/>
      <c r="I26" s="15"/>
      <c r="J26" s="389"/>
      <c r="K26" s="388"/>
      <c r="L26" s="392"/>
      <c r="M26" s="392"/>
      <c r="N26" s="233"/>
      <c r="O26" s="197"/>
    </row>
    <row r="27" spans="1:15" ht="15" customHeight="1" x14ac:dyDescent="0.25">
      <c r="A27" s="196"/>
      <c r="B27" s="383"/>
      <c r="C27" s="245" t="s">
        <v>24</v>
      </c>
      <c r="D27" s="246" t="str">
        <f>IF(AND(ISNUMBER(D8),ISNUMBER(D15),ISNUMBER(D19)),SUM(D8,D15,D19),"")</f>
        <v/>
      </c>
      <c r="E27" s="246" t="str">
        <f>IF(AND(ISNUMBER(E8),ISNUMBER(E15),ISNUMBER(E18)),SUM(E8,E15,E18),"")</f>
        <v/>
      </c>
      <c r="F27" s="246" t="str">
        <f>IF(AND(ISNUMBER(F8),ISNUMBER(F15)),SUM(F8,F15),"")</f>
        <v/>
      </c>
      <c r="G27" s="246" t="str">
        <f>IF(ISNUMBER(G15),G15,"")</f>
        <v/>
      </c>
      <c r="H27" s="247"/>
      <c r="I27" s="15"/>
      <c r="J27" s="248" t="str">
        <f>IF(AND(ISNUMBER(J8),ISNUMBER(J15),ISNUMBER(J19)),SUM(J8,J15,J19),"")</f>
        <v/>
      </c>
      <c r="K27" s="246" t="str">
        <f>IF(AND(ISNUMBER(K8),ISNUMBER(K15),ISNUMBER(K18)),SUM(K8,K15,K18),"")</f>
        <v/>
      </c>
      <c r="L27" s="246" t="str">
        <f>IF(AND(ISNUMBER(L8),ISNUMBER(L15)),SUM(L8,L15),"")</f>
        <v/>
      </c>
      <c r="M27" s="246" t="str">
        <f>IF(ISNUMBER(M15),M15,"")</f>
        <v/>
      </c>
      <c r="N27" s="249"/>
      <c r="O27" s="197"/>
    </row>
    <row r="28" spans="1:15" ht="15" customHeight="1" x14ac:dyDescent="0.25">
      <c r="A28" s="196"/>
      <c r="B28" s="384"/>
      <c r="C28" s="1"/>
      <c r="D28" s="1"/>
      <c r="E28" s="1"/>
      <c r="F28" s="1"/>
      <c r="G28" s="1"/>
      <c r="H28" s="1"/>
      <c r="I28" s="1"/>
      <c r="J28" s="1"/>
      <c r="K28" s="1"/>
      <c r="L28" s="1"/>
      <c r="M28" s="1"/>
      <c r="N28" s="1"/>
      <c r="O28" s="197"/>
    </row>
    <row r="29" spans="1:15" ht="14.25" hidden="1" x14ac:dyDescent="0.25">
      <c r="A29" s="196"/>
      <c r="B29" s="433"/>
      <c r="C29" s="434" t="s">
        <v>375</v>
      </c>
      <c r="D29" s="250"/>
      <c r="E29" s="250"/>
      <c r="F29" s="435"/>
      <c r="G29" s="436"/>
      <c r="H29" s="250"/>
      <c r="I29" s="15"/>
      <c r="J29" s="437"/>
      <c r="K29" s="250"/>
      <c r="L29" s="438"/>
      <c r="M29" s="439"/>
      <c r="N29" s="250"/>
      <c r="O29" s="197"/>
    </row>
    <row r="30" spans="1:15" ht="15" hidden="1" customHeight="1" x14ac:dyDescent="0.25">
      <c r="A30" s="196"/>
      <c r="B30" s="384"/>
      <c r="C30" s="1"/>
      <c r="D30" s="1"/>
      <c r="E30" s="1"/>
      <c r="F30" s="1"/>
      <c r="G30" s="1"/>
      <c r="H30" s="1"/>
      <c r="I30" s="1"/>
      <c r="J30" s="1"/>
      <c r="K30" s="1"/>
      <c r="L30" s="1"/>
      <c r="M30" s="1"/>
      <c r="N30" s="1"/>
      <c r="O30" s="197"/>
    </row>
    <row r="31" spans="1:15" ht="15" customHeight="1" x14ac:dyDescent="0.25">
      <c r="A31" s="196"/>
      <c r="B31" s="383"/>
      <c r="C31" s="251" t="s">
        <v>83</v>
      </c>
      <c r="D31" s="250"/>
      <c r="E31" s="7" t="e">
        <f>IF(SUM(E22:E24,#REF!)&lt;=E19,"Yes","No")</f>
        <v>#REF!</v>
      </c>
      <c r="F31" s="250"/>
      <c r="G31" s="247"/>
      <c r="H31" s="250"/>
      <c r="I31" s="15"/>
      <c r="J31" s="252"/>
      <c r="K31" s="7" t="str">
        <f>IF(SUM(K22:K24)&lt;=K19,"Yes","No")</f>
        <v>Yes</v>
      </c>
      <c r="L31" s="253"/>
      <c r="M31" s="249"/>
      <c r="N31" s="253"/>
      <c r="O31" s="197"/>
    </row>
    <row r="32" spans="1:15" ht="15" customHeight="1" x14ac:dyDescent="0.25">
      <c r="A32" s="196"/>
      <c r="B32" s="10"/>
      <c r="C32" s="1"/>
      <c r="D32" s="1"/>
      <c r="E32" s="1"/>
      <c r="F32" s="1"/>
      <c r="G32" s="1"/>
      <c r="H32" s="1"/>
      <c r="I32" s="1"/>
      <c r="J32" s="1"/>
      <c r="K32" s="1"/>
      <c r="L32" s="1"/>
      <c r="M32" s="1"/>
      <c r="N32" s="1"/>
      <c r="O32" s="197"/>
    </row>
    <row r="33" spans="1:15" ht="30.2" customHeight="1" x14ac:dyDescent="0.25">
      <c r="A33" s="192" t="s">
        <v>43</v>
      </c>
      <c r="B33" s="193"/>
      <c r="C33" s="194"/>
      <c r="D33" s="194"/>
      <c r="E33" s="194"/>
      <c r="F33" s="194"/>
      <c r="G33" s="194"/>
      <c r="H33" s="194"/>
      <c r="I33" s="194"/>
      <c r="J33" s="194"/>
      <c r="K33" s="194"/>
      <c r="L33" s="194"/>
      <c r="M33" s="194"/>
      <c r="N33" s="194"/>
      <c r="O33" s="195"/>
    </row>
    <row r="34" spans="1:15" ht="15" customHeight="1" x14ac:dyDescent="0.25">
      <c r="A34" s="410"/>
      <c r="B34" s="411"/>
      <c r="C34" s="412"/>
      <c r="D34" s="412"/>
      <c r="E34" s="412"/>
      <c r="F34" s="412"/>
      <c r="G34" s="412"/>
      <c r="H34" s="412"/>
      <c r="I34" s="412"/>
      <c r="J34" s="412"/>
      <c r="K34" s="412"/>
      <c r="L34" s="412"/>
      <c r="M34" s="412"/>
      <c r="N34" s="412"/>
      <c r="O34" s="197"/>
    </row>
    <row r="35" spans="1:15" ht="15" customHeight="1" x14ac:dyDescent="0.25">
      <c r="A35" s="196"/>
      <c r="B35" s="521" t="s">
        <v>364</v>
      </c>
      <c r="C35" s="519"/>
      <c r="D35" s="513" t="s">
        <v>58</v>
      </c>
      <c r="E35" s="531"/>
      <c r="F35" s="531"/>
      <c r="G35" s="531"/>
      <c r="H35" s="1"/>
      <c r="I35" s="1"/>
      <c r="J35" s="531" t="s">
        <v>0</v>
      </c>
      <c r="K35" s="531"/>
      <c r="L35" s="531"/>
      <c r="M35" s="531"/>
      <c r="N35" s="1"/>
      <c r="O35" s="197"/>
    </row>
    <row r="36" spans="1:15" ht="135" customHeight="1" x14ac:dyDescent="0.25">
      <c r="A36" s="196"/>
      <c r="B36" s="522"/>
      <c r="C36" s="520"/>
      <c r="D36" s="255" t="s">
        <v>17</v>
      </c>
      <c r="E36" s="255" t="s">
        <v>63</v>
      </c>
      <c r="F36" s="255" t="s">
        <v>25</v>
      </c>
      <c r="G36" s="8" t="s">
        <v>7</v>
      </c>
      <c r="H36" s="1"/>
      <c r="I36" s="1"/>
      <c r="J36" s="256" t="s">
        <v>17</v>
      </c>
      <c r="K36" s="255" t="s">
        <v>63</v>
      </c>
      <c r="L36" s="255" t="s">
        <v>25</v>
      </c>
      <c r="M36" s="8" t="s">
        <v>7</v>
      </c>
      <c r="N36" s="1"/>
      <c r="O36" s="197"/>
    </row>
    <row r="37" spans="1:15" ht="30" customHeight="1" x14ac:dyDescent="0.25">
      <c r="A37" s="196"/>
      <c r="B37" s="461" t="s">
        <v>397</v>
      </c>
      <c r="C37" s="257" t="s">
        <v>392</v>
      </c>
      <c r="D37" s="199"/>
      <c r="E37" s="199"/>
      <c r="F37" s="199"/>
      <c r="G37" s="200"/>
      <c r="H37" s="1"/>
      <c r="I37" s="15"/>
      <c r="J37" s="258"/>
      <c r="K37" s="202"/>
      <c r="L37" s="202"/>
      <c r="M37" s="203"/>
      <c r="N37" s="1"/>
      <c r="O37" s="197"/>
    </row>
    <row r="38" spans="1:15" ht="15" customHeight="1" x14ac:dyDescent="0.25">
      <c r="A38" s="196"/>
      <c r="B38" s="400"/>
      <c r="C38" s="259" t="s">
        <v>80</v>
      </c>
      <c r="D38" s="207"/>
      <c r="E38" s="260" t="str">
        <f>IF(AND(ISNUMBER(E39),ISNUMBER(E43)),E39-E43,"")</f>
        <v/>
      </c>
      <c r="F38" s="207"/>
      <c r="G38" s="208"/>
      <c r="H38" s="1"/>
      <c r="I38" s="15"/>
      <c r="J38" s="235"/>
      <c r="K38" s="260" t="str">
        <f>IF(AND(ISNUMBER(K39),ISNUMBER(K43)),K39-K43,"")</f>
        <v/>
      </c>
      <c r="L38" s="211"/>
      <c r="M38" s="212"/>
      <c r="N38" s="1"/>
      <c r="O38" s="197"/>
    </row>
    <row r="39" spans="1:15" ht="15" customHeight="1" x14ac:dyDescent="0.25">
      <c r="A39" s="196"/>
      <c r="B39" s="400"/>
      <c r="C39" s="261" t="s">
        <v>402</v>
      </c>
      <c r="D39" s="260" t="str">
        <f>IF(AND(ISNUMBER(D40),ISNUMBER(D41),ISNUMBER(D42)),SUM(D40:D42),"")</f>
        <v/>
      </c>
      <c r="E39" s="218"/>
      <c r="F39" s="260" t="str">
        <f>IF(AND(ISNUMBER(F40),ISNUMBER(F41),ISNUMBER(F42)),SUM(F40:F42),"")</f>
        <v/>
      </c>
      <c r="G39" s="238"/>
      <c r="H39" s="1"/>
      <c r="I39" s="15"/>
      <c r="J39" s="262" t="str">
        <f>IF(AND(ISNUMBER(J40),ISNUMBER(J41),ISNUMBER(J42)),SUM(J40:J42),"")</f>
        <v/>
      </c>
      <c r="K39" s="177"/>
      <c r="L39" s="260" t="str">
        <f>IF(AND(ISNUMBER(L40),ISNUMBER(L41),ISNUMBER(L42)),SUM(L40:L42),"")</f>
        <v/>
      </c>
      <c r="M39" s="237"/>
      <c r="N39" s="1"/>
      <c r="O39" s="197"/>
    </row>
    <row r="40" spans="1:15" ht="15" customHeight="1" x14ac:dyDescent="0.25">
      <c r="A40" s="196"/>
      <c r="B40" s="400"/>
      <c r="C40" s="204" t="s">
        <v>21</v>
      </c>
      <c r="D40" s="213"/>
      <c r="E40" s="214"/>
      <c r="F40" s="213"/>
      <c r="G40" s="4" t="str">
        <f>IF(F40&gt;=D10,"Yes","No")</f>
        <v>Yes</v>
      </c>
      <c r="H40" s="1"/>
      <c r="I40" s="15"/>
      <c r="J40" s="176"/>
      <c r="K40" s="216"/>
      <c r="L40" s="175"/>
      <c r="M40" s="4" t="str">
        <f>IF(L40&gt;=J10,"Yes","No")</f>
        <v>Yes</v>
      </c>
      <c r="N40" s="1"/>
      <c r="O40" s="197"/>
    </row>
    <row r="41" spans="1:15" ht="15" customHeight="1" x14ac:dyDescent="0.25">
      <c r="A41" s="196"/>
      <c r="B41" s="400"/>
      <c r="C41" s="204" t="s">
        <v>22</v>
      </c>
      <c r="D41" s="213"/>
      <c r="E41" s="214"/>
      <c r="F41" s="213"/>
      <c r="G41" s="4" t="str">
        <f>IF(F41&gt;=D11,"Yes","No")</f>
        <v>Yes</v>
      </c>
      <c r="H41" s="1"/>
      <c r="I41" s="15"/>
      <c r="J41" s="176"/>
      <c r="K41" s="216"/>
      <c r="L41" s="175"/>
      <c r="M41" s="4" t="str">
        <f>IF(L41&gt;=J11,"Yes","No")</f>
        <v>Yes</v>
      </c>
      <c r="N41" s="1"/>
      <c r="O41" s="197"/>
    </row>
    <row r="42" spans="1:15" ht="15" customHeight="1" x14ac:dyDescent="0.25">
      <c r="A42" s="196"/>
      <c r="B42" s="400"/>
      <c r="C42" s="204" t="s">
        <v>23</v>
      </c>
      <c r="D42" s="213"/>
      <c r="E42" s="214"/>
      <c r="F42" s="213"/>
      <c r="G42" s="4" t="str">
        <f>IF(F42&gt;=D12,"Yes","No")</f>
        <v>Yes</v>
      </c>
      <c r="H42" s="1"/>
      <c r="I42" s="15"/>
      <c r="J42" s="176"/>
      <c r="K42" s="216"/>
      <c r="L42" s="175"/>
      <c r="M42" s="4" t="str">
        <f>IF(L42&gt;=J12,"Yes","No")</f>
        <v>Yes</v>
      </c>
      <c r="N42" s="1"/>
      <c r="O42" s="197"/>
    </row>
    <row r="43" spans="1:15" ht="15" customHeight="1" x14ac:dyDescent="0.25">
      <c r="A43" s="196"/>
      <c r="B43" s="399" t="s">
        <v>378</v>
      </c>
      <c r="C43" s="272" t="s">
        <v>81</v>
      </c>
      <c r="D43" s="234"/>
      <c r="E43" s="224"/>
      <c r="F43" s="234"/>
      <c r="G43" s="226"/>
      <c r="H43" s="10"/>
      <c r="I43" s="297"/>
      <c r="J43" s="180"/>
      <c r="K43" s="178"/>
      <c r="L43" s="422"/>
      <c r="M43" s="230"/>
      <c r="N43" s="1"/>
      <c r="O43" s="197"/>
    </row>
    <row r="44" spans="1:15" ht="15" customHeight="1" x14ac:dyDescent="0.25">
      <c r="A44" s="196"/>
      <c r="B44" s="430">
        <v>15</v>
      </c>
      <c r="C44" s="421" t="s">
        <v>393</v>
      </c>
      <c r="D44" s="207"/>
      <c r="E44" s="207"/>
      <c r="F44" s="207"/>
      <c r="G44" s="208"/>
      <c r="H44" s="1"/>
      <c r="I44" s="15"/>
      <c r="J44" s="235"/>
      <c r="K44" s="211"/>
      <c r="L44" s="211"/>
      <c r="M44" s="212"/>
      <c r="N44" s="1"/>
      <c r="O44" s="197"/>
    </row>
    <row r="45" spans="1:15" ht="15" customHeight="1" x14ac:dyDescent="0.25">
      <c r="A45" s="196"/>
      <c r="B45" s="400"/>
      <c r="C45" s="261" t="s">
        <v>369</v>
      </c>
      <c r="D45" s="214"/>
      <c r="E45" s="214"/>
      <c r="F45" s="218"/>
      <c r="G45" s="238"/>
      <c r="H45" s="1"/>
      <c r="I45" s="15"/>
      <c r="J45" s="236"/>
      <c r="K45" s="216"/>
      <c r="L45" s="177"/>
      <c r="M45" s="237"/>
      <c r="N45" s="1"/>
      <c r="O45" s="197"/>
    </row>
    <row r="46" spans="1:15" ht="15" customHeight="1" x14ac:dyDescent="0.25">
      <c r="A46" s="196"/>
      <c r="B46" s="400"/>
      <c r="C46" s="204" t="s">
        <v>26</v>
      </c>
      <c r="D46" s="214"/>
      <c r="E46" s="214"/>
      <c r="F46" s="213"/>
      <c r="G46" s="238"/>
      <c r="H46" s="1"/>
      <c r="I46" s="15"/>
      <c r="J46" s="236"/>
      <c r="K46" s="216"/>
      <c r="L46" s="179"/>
      <c r="M46" s="237"/>
      <c r="N46" s="1"/>
      <c r="O46" s="197"/>
    </row>
    <row r="47" spans="1:15" ht="15" customHeight="1" x14ac:dyDescent="0.25">
      <c r="A47" s="196"/>
      <c r="B47" s="400"/>
      <c r="C47" s="204" t="s">
        <v>28</v>
      </c>
      <c r="D47" s="214"/>
      <c r="E47" s="214"/>
      <c r="F47" s="213"/>
      <c r="G47" s="238"/>
      <c r="H47" s="1"/>
      <c r="I47" s="15"/>
      <c r="J47" s="236"/>
      <c r="K47" s="216"/>
      <c r="L47" s="179"/>
      <c r="M47" s="237"/>
      <c r="N47" s="1"/>
      <c r="O47" s="197"/>
    </row>
    <row r="48" spans="1:15" ht="15" customHeight="1" x14ac:dyDescent="0.25">
      <c r="A48" s="196"/>
      <c r="B48" s="400"/>
      <c r="C48" s="261" t="s">
        <v>370</v>
      </c>
      <c r="D48" s="214"/>
      <c r="E48" s="214"/>
      <c r="F48" s="218"/>
      <c r="G48" s="238"/>
      <c r="H48" s="1"/>
      <c r="I48" s="15"/>
      <c r="J48" s="236"/>
      <c r="K48" s="216"/>
      <c r="L48" s="177"/>
      <c r="M48" s="237"/>
      <c r="N48" s="1"/>
      <c r="O48" s="197"/>
    </row>
    <row r="49" spans="1:15" ht="15" customHeight="1" x14ac:dyDescent="0.25">
      <c r="A49" s="196"/>
      <c r="B49" s="400"/>
      <c r="C49" s="261" t="s">
        <v>371</v>
      </c>
      <c r="D49" s="214"/>
      <c r="E49" s="214"/>
      <c r="F49" s="218"/>
      <c r="G49" s="238"/>
      <c r="H49" s="1"/>
      <c r="I49" s="15"/>
      <c r="J49" s="236"/>
      <c r="K49" s="216"/>
      <c r="L49" s="177"/>
      <c r="M49" s="237"/>
      <c r="N49" s="1"/>
      <c r="O49" s="197"/>
    </row>
    <row r="50" spans="1:15" ht="15" customHeight="1" x14ac:dyDescent="0.25">
      <c r="A50" s="196"/>
      <c r="B50" s="401"/>
      <c r="C50" s="261" t="s">
        <v>372</v>
      </c>
      <c r="D50" s="239"/>
      <c r="E50" s="239"/>
      <c r="F50" s="242"/>
      <c r="G50" s="240"/>
      <c r="H50" s="1"/>
      <c r="I50" s="15"/>
      <c r="J50" s="241"/>
      <c r="K50" s="243"/>
      <c r="L50" s="474"/>
      <c r="M50" s="244"/>
      <c r="N50" s="1"/>
      <c r="O50" s="197"/>
    </row>
    <row r="51" spans="1:15" ht="15" customHeight="1" x14ac:dyDescent="0.25">
      <c r="A51" s="196"/>
      <c r="B51" s="481">
        <v>11.4</v>
      </c>
      <c r="C51" s="475" t="s">
        <v>411</v>
      </c>
      <c r="D51" s="476"/>
      <c r="E51" s="476"/>
      <c r="F51" s="477" t="str">
        <f>IF(AND(ISNUMBER(F45),ISNUMBER(F48),ISNUMBER(F49),ISNUMBER(F50)),SUM(F45,F48:F50),"")</f>
        <v/>
      </c>
      <c r="G51" s="476"/>
      <c r="H51" s="10"/>
      <c r="I51" s="297"/>
      <c r="J51" s="309"/>
      <c r="K51" s="309"/>
      <c r="L51" s="181"/>
      <c r="M51" s="309"/>
      <c r="N51" s="1"/>
      <c r="O51" s="197"/>
    </row>
    <row r="52" spans="1:15" ht="15" customHeight="1" x14ac:dyDescent="0.25">
      <c r="A52" s="196"/>
      <c r="B52" s="1"/>
      <c r="C52" s="1"/>
      <c r="D52" s="1"/>
      <c r="E52" s="1"/>
      <c r="F52" s="1"/>
      <c r="G52" s="1"/>
      <c r="H52" s="1"/>
      <c r="I52" s="1"/>
      <c r="J52" s="1"/>
      <c r="K52" s="1"/>
      <c r="L52" s="1"/>
      <c r="M52" s="1"/>
      <c r="N52" s="1"/>
      <c r="O52" s="197"/>
    </row>
    <row r="53" spans="1:15" ht="33" customHeight="1" x14ac:dyDescent="0.25">
      <c r="A53" s="196"/>
      <c r="B53" s="478"/>
      <c r="C53" s="527" t="s">
        <v>84</v>
      </c>
      <c r="D53" s="527"/>
      <c r="E53" s="527"/>
      <c r="F53" s="527"/>
      <c r="G53" s="527"/>
      <c r="H53" s="527"/>
      <c r="I53" s="527"/>
      <c r="J53" s="527"/>
      <c r="K53" s="527"/>
      <c r="L53" s="480" t="str">
        <f>IF(L45&gt;=(L46+L47),"Yes","No")</f>
        <v>Yes</v>
      </c>
      <c r="M53" s="1"/>
      <c r="N53" s="1"/>
      <c r="O53" s="197"/>
    </row>
    <row r="54" spans="1:15" ht="33" customHeight="1" x14ac:dyDescent="0.25">
      <c r="A54" s="196"/>
      <c r="B54" s="479"/>
      <c r="C54" s="528" t="s">
        <v>410</v>
      </c>
      <c r="D54" s="528"/>
      <c r="E54" s="528"/>
      <c r="F54" s="528"/>
      <c r="G54" s="528"/>
      <c r="H54" s="528"/>
      <c r="I54" s="528"/>
      <c r="J54" s="528"/>
      <c r="K54" s="528"/>
      <c r="L54" s="7" t="str">
        <f>IF(L51&lt;=((0.1*L45)+(0.2*L48)+(0.5*L49)+L50),"Yes","No")</f>
        <v>Yes</v>
      </c>
      <c r="M54" s="1"/>
      <c r="N54" s="1"/>
      <c r="O54" s="197"/>
    </row>
    <row r="55" spans="1:15" ht="15" customHeight="1" x14ac:dyDescent="0.25">
      <c r="A55" s="196"/>
      <c r="B55" s="10"/>
      <c r="C55" s="1"/>
      <c r="D55" s="1"/>
      <c r="E55" s="1"/>
      <c r="F55" s="1"/>
      <c r="G55" s="1"/>
      <c r="H55" s="1"/>
      <c r="I55" s="1"/>
      <c r="J55" s="1"/>
      <c r="K55" s="1"/>
      <c r="L55" s="1"/>
      <c r="M55" s="1"/>
      <c r="N55" s="1"/>
      <c r="O55" s="197"/>
    </row>
    <row r="56" spans="1:15" s="416" customFormat="1" ht="30.2" hidden="1" customHeight="1" x14ac:dyDescent="0.25">
      <c r="A56" s="192" t="s">
        <v>44</v>
      </c>
      <c r="B56" s="193"/>
      <c r="C56" s="194"/>
      <c r="D56" s="194"/>
      <c r="E56" s="194"/>
      <c r="F56" s="194"/>
      <c r="G56" s="194"/>
      <c r="H56" s="194"/>
      <c r="I56" s="194"/>
      <c r="J56" s="194"/>
      <c r="K56" s="194"/>
      <c r="L56" s="194"/>
      <c r="M56" s="194"/>
      <c r="N56" s="194"/>
      <c r="O56" s="195"/>
    </row>
    <row r="57" spans="1:15" ht="15" hidden="1" customHeight="1" x14ac:dyDescent="0.25">
      <c r="A57" s="196"/>
      <c r="B57" s="523" t="s">
        <v>5</v>
      </c>
      <c r="C57" s="525"/>
      <c r="D57" s="529" t="s">
        <v>58</v>
      </c>
      <c r="E57" s="530"/>
      <c r="F57" s="1"/>
      <c r="G57" s="1"/>
      <c r="H57" s="1"/>
      <c r="I57" s="1"/>
      <c r="J57" s="512" t="s">
        <v>0</v>
      </c>
      <c r="K57" s="513"/>
      <c r="L57" s="1"/>
      <c r="M57" s="1"/>
      <c r="N57" s="1"/>
      <c r="O57" s="197"/>
    </row>
    <row r="58" spans="1:15" ht="75.2" hidden="1" customHeight="1" x14ac:dyDescent="0.25">
      <c r="A58" s="196"/>
      <c r="B58" s="524"/>
      <c r="C58" s="526"/>
      <c r="D58" s="491" t="s">
        <v>45</v>
      </c>
      <c r="E58" s="492" t="s">
        <v>46</v>
      </c>
      <c r="F58" s="1"/>
      <c r="G58" s="1"/>
      <c r="H58" s="1"/>
      <c r="I58" s="1"/>
      <c r="J58" s="495" t="s">
        <v>45</v>
      </c>
      <c r="K58" s="492" t="s">
        <v>46</v>
      </c>
      <c r="L58" s="1"/>
      <c r="M58" s="1"/>
      <c r="N58" s="1"/>
      <c r="O58" s="197"/>
    </row>
    <row r="59" spans="1:15" ht="30.2" hidden="1" customHeight="1" x14ac:dyDescent="0.25">
      <c r="A59" s="196"/>
      <c r="B59" s="447">
        <v>165</v>
      </c>
      <c r="C59" s="267" t="s">
        <v>47</v>
      </c>
      <c r="D59" s="231" t="str">
        <f>IF(AND(ISNUMBER(D60),ISNUMBER(D61),ISNUMBER(D62),ISNUMBER(D63),ISNUMBER(D64),ISNUMBER(D65),ISNUMBER(D66),ISNUMBER(D67),ISNUMBER(D68)),SUM(D60,D61,D62,D63,D64,D65,D66,D67,D68),"")</f>
        <v/>
      </c>
      <c r="E59" s="268" t="str">
        <f>IF(AND(ISNUMBER(E60),ISNUMBER(E61),ISNUMBER(E62),ISNUMBER(E63),ISNUMBER(E64),ISNUMBER(E65),ISNUMBER(E66),ISNUMBER(E67),ISNUMBER(E68)),SUM(E60,E61,E62,E63,E64,E65,E66,E67,E68),"")</f>
        <v/>
      </c>
      <c r="F59" s="1"/>
      <c r="G59" s="1"/>
      <c r="H59" s="1"/>
      <c r="I59" s="1"/>
      <c r="J59" s="269" t="str">
        <f>IF(AND(ISNUMBER(J60),ISNUMBER(J61),ISNUMBER(J62),ISNUMBER(J63),ISNUMBER(J64),ISNUMBER(J65),ISNUMBER(J66),ISNUMBER(J67),ISNUMBER(J68)),SUM(J60,J61,J62,J63,J64,J65,J66,J67,J68),"")</f>
        <v/>
      </c>
      <c r="K59" s="268" t="str">
        <f>IF(AND(ISNUMBER(K60),ISNUMBER(K61),ISNUMBER(K62),ISNUMBER(K63),ISNUMBER(K64),ISNUMBER(K65),ISNUMBER(K66),ISNUMBER(K67),ISNUMBER(K68)),SUM(K60,K61,K62,K63,K64,K65,K66,K67,K68),"")</f>
        <v/>
      </c>
      <c r="L59" s="1"/>
      <c r="M59" s="1"/>
      <c r="N59" s="1"/>
      <c r="O59" s="197"/>
    </row>
    <row r="60" spans="1:15" ht="15" hidden="1" customHeight="1" x14ac:dyDescent="0.25">
      <c r="A60" s="196"/>
      <c r="B60" s="33"/>
      <c r="C60" s="270" t="s">
        <v>48</v>
      </c>
      <c r="D60" s="213"/>
      <c r="E60" s="271"/>
      <c r="F60" s="1"/>
      <c r="G60" s="1"/>
      <c r="H60" s="1"/>
      <c r="I60" s="1"/>
      <c r="J60" s="176"/>
      <c r="K60" s="183"/>
      <c r="L60" s="1"/>
      <c r="M60" s="1"/>
      <c r="N60" s="1"/>
      <c r="O60" s="197"/>
    </row>
    <row r="61" spans="1:15" ht="15" hidden="1" customHeight="1" x14ac:dyDescent="0.25">
      <c r="A61" s="196"/>
      <c r="B61" s="33"/>
      <c r="C61" s="261" t="s">
        <v>49</v>
      </c>
      <c r="D61" s="213"/>
      <c r="E61" s="271"/>
      <c r="F61" s="1"/>
      <c r="G61" s="1"/>
      <c r="H61" s="1"/>
      <c r="I61" s="1"/>
      <c r="J61" s="176"/>
      <c r="K61" s="183"/>
      <c r="L61" s="1"/>
      <c r="M61" s="1"/>
      <c r="N61" s="1"/>
      <c r="O61" s="197"/>
    </row>
    <row r="62" spans="1:15" ht="15" hidden="1" customHeight="1" x14ac:dyDescent="0.25">
      <c r="A62" s="196"/>
      <c r="B62" s="33"/>
      <c r="C62" s="261" t="s">
        <v>50</v>
      </c>
      <c r="D62" s="213"/>
      <c r="E62" s="271"/>
      <c r="F62" s="1"/>
      <c r="G62" s="1"/>
      <c r="H62" s="1"/>
      <c r="I62" s="1"/>
      <c r="J62" s="176"/>
      <c r="K62" s="183"/>
      <c r="L62" s="1"/>
      <c r="M62" s="1"/>
      <c r="N62" s="1"/>
      <c r="O62" s="197"/>
    </row>
    <row r="63" spans="1:15" ht="15" hidden="1" customHeight="1" x14ac:dyDescent="0.25">
      <c r="A63" s="196"/>
      <c r="B63" s="33"/>
      <c r="C63" s="261" t="s">
        <v>51</v>
      </c>
      <c r="D63" s="213"/>
      <c r="E63" s="271"/>
      <c r="F63" s="1"/>
      <c r="G63" s="1"/>
      <c r="H63" s="1"/>
      <c r="I63" s="1"/>
      <c r="J63" s="176"/>
      <c r="K63" s="183"/>
      <c r="L63" s="1"/>
      <c r="M63" s="1"/>
      <c r="N63" s="1"/>
      <c r="O63" s="197"/>
    </row>
    <row r="64" spans="1:15" ht="15" hidden="1" customHeight="1" x14ac:dyDescent="0.25">
      <c r="A64" s="196"/>
      <c r="B64" s="33"/>
      <c r="C64" s="261" t="s">
        <v>52</v>
      </c>
      <c r="D64" s="213"/>
      <c r="E64" s="271"/>
      <c r="F64" s="1"/>
      <c r="G64" s="1"/>
      <c r="H64" s="1"/>
      <c r="I64" s="1"/>
      <c r="J64" s="176"/>
      <c r="K64" s="183"/>
      <c r="L64" s="1"/>
      <c r="M64" s="1"/>
      <c r="N64" s="1"/>
      <c r="O64" s="197"/>
    </row>
    <row r="65" spans="1:15" ht="15" hidden="1" customHeight="1" x14ac:dyDescent="0.25">
      <c r="A65" s="196"/>
      <c r="B65" s="33"/>
      <c r="C65" s="261" t="s">
        <v>53</v>
      </c>
      <c r="D65" s="213"/>
      <c r="E65" s="271"/>
      <c r="F65" s="1"/>
      <c r="G65" s="1"/>
      <c r="H65" s="1"/>
      <c r="I65" s="1"/>
      <c r="J65" s="176"/>
      <c r="K65" s="183"/>
      <c r="L65" s="1"/>
      <c r="M65" s="1"/>
      <c r="N65" s="1"/>
      <c r="O65" s="197"/>
    </row>
    <row r="66" spans="1:15" ht="15" hidden="1" customHeight="1" x14ac:dyDescent="0.25">
      <c r="A66" s="196"/>
      <c r="B66" s="33"/>
      <c r="C66" s="261" t="s">
        <v>54</v>
      </c>
      <c r="D66" s="213"/>
      <c r="E66" s="271"/>
      <c r="F66" s="1"/>
      <c r="G66" s="1"/>
      <c r="H66" s="1"/>
      <c r="I66" s="1"/>
      <c r="J66" s="176"/>
      <c r="K66" s="183"/>
      <c r="L66" s="1"/>
      <c r="M66" s="1"/>
      <c r="N66" s="1"/>
      <c r="O66" s="197"/>
    </row>
    <row r="67" spans="1:15" ht="15" hidden="1" customHeight="1" x14ac:dyDescent="0.25">
      <c r="A67" s="196"/>
      <c r="B67" s="33"/>
      <c r="C67" s="261" t="s">
        <v>55</v>
      </c>
      <c r="D67" s="213"/>
      <c r="E67" s="271"/>
      <c r="F67" s="1"/>
      <c r="G67" s="1"/>
      <c r="H67" s="1"/>
      <c r="I67" s="1"/>
      <c r="J67" s="176"/>
      <c r="K67" s="183"/>
      <c r="L67" s="1"/>
      <c r="M67" s="1"/>
      <c r="N67" s="1"/>
      <c r="O67" s="197"/>
    </row>
    <row r="68" spans="1:15" ht="15" hidden="1" customHeight="1" x14ac:dyDescent="0.25">
      <c r="A68" s="196"/>
      <c r="B68" s="34"/>
      <c r="C68" s="272" t="s">
        <v>8</v>
      </c>
      <c r="D68" s="234"/>
      <c r="E68" s="273"/>
      <c r="F68" s="1"/>
      <c r="G68" s="1"/>
      <c r="H68" s="1"/>
      <c r="I68" s="1"/>
      <c r="J68" s="180"/>
      <c r="K68" s="184"/>
      <c r="L68" s="1"/>
      <c r="M68" s="1"/>
      <c r="N68" s="1"/>
      <c r="O68" s="197"/>
    </row>
    <row r="69" spans="1:15" ht="15" hidden="1" customHeight="1" x14ac:dyDescent="0.25">
      <c r="A69" s="196"/>
      <c r="B69" s="9"/>
      <c r="C69" s="10"/>
      <c r="D69" s="10"/>
      <c r="E69" s="10"/>
      <c r="F69" s="10"/>
      <c r="G69" s="10"/>
      <c r="H69" s="10"/>
      <c r="I69" s="10"/>
      <c r="J69" s="10"/>
      <c r="K69" s="10"/>
      <c r="L69" s="10"/>
      <c r="M69" s="10"/>
      <c r="N69" s="10"/>
      <c r="O69" s="197"/>
    </row>
    <row r="70" spans="1:15" s="394" customFormat="1" ht="30" hidden="1" customHeight="1" x14ac:dyDescent="0.25">
      <c r="A70" s="325" t="s">
        <v>367</v>
      </c>
      <c r="B70" s="393"/>
      <c r="C70" s="263"/>
      <c r="D70" s="263"/>
      <c r="E70" s="263"/>
      <c r="F70" s="263"/>
      <c r="G70" s="263"/>
      <c r="H70" s="263"/>
      <c r="I70" s="263"/>
      <c r="J70" s="263"/>
      <c r="K70" s="263"/>
      <c r="L70" s="263"/>
      <c r="M70" s="263"/>
      <c r="N70" s="263"/>
      <c r="O70" s="195"/>
    </row>
    <row r="71" spans="1:15" s="394" customFormat="1" ht="15" hidden="1" customHeight="1" x14ac:dyDescent="0.25">
      <c r="A71" s="413"/>
      <c r="B71" s="254"/>
      <c r="C71" s="1"/>
      <c r="D71" s="1"/>
      <c r="E71" s="1"/>
      <c r="F71" s="1"/>
      <c r="G71" s="1"/>
      <c r="H71" s="1"/>
      <c r="I71" s="1"/>
      <c r="J71" s="1"/>
      <c r="K71" s="1"/>
      <c r="L71" s="1"/>
      <c r="M71" s="1"/>
      <c r="N71" s="1"/>
      <c r="O71" s="197"/>
    </row>
    <row r="72" spans="1:15" ht="15" hidden="1" customHeight="1" x14ac:dyDescent="0.25">
      <c r="A72" s="196"/>
      <c r="B72" s="523"/>
      <c r="C72" s="532"/>
      <c r="D72" s="514" t="s">
        <v>58</v>
      </c>
      <c r="E72" s="513"/>
      <c r="F72" s="1"/>
      <c r="G72" s="1"/>
      <c r="H72" s="1"/>
      <c r="I72" s="1"/>
      <c r="J72" s="512" t="s">
        <v>0</v>
      </c>
      <c r="K72" s="513"/>
      <c r="L72" s="1"/>
      <c r="M72" s="1"/>
      <c r="N72" s="1"/>
      <c r="O72" s="197"/>
    </row>
    <row r="73" spans="1:15" ht="15" hidden="1" customHeight="1" x14ac:dyDescent="0.25">
      <c r="A73" s="196"/>
      <c r="B73" s="524"/>
      <c r="C73" s="533"/>
      <c r="D73" s="489" t="s">
        <v>59</v>
      </c>
      <c r="E73" s="1"/>
      <c r="F73" s="1"/>
      <c r="G73" s="1"/>
      <c r="H73" s="1"/>
      <c r="I73" s="1"/>
      <c r="J73" s="493" t="s">
        <v>59</v>
      </c>
      <c r="K73" s="1"/>
      <c r="L73" s="1"/>
      <c r="M73" s="1"/>
      <c r="N73" s="1"/>
      <c r="O73" s="197"/>
    </row>
    <row r="74" spans="1:15" ht="15" hidden="1" customHeight="1" x14ac:dyDescent="0.25">
      <c r="A74" s="196"/>
      <c r="B74" s="36"/>
      <c r="C74" s="259" t="s">
        <v>29</v>
      </c>
      <c r="D74" s="274"/>
      <c r="E74" s="1"/>
      <c r="F74" s="1"/>
      <c r="G74" s="1"/>
      <c r="H74" s="1"/>
      <c r="I74" s="1"/>
      <c r="J74" s="275" t="str">
        <f>IF(ISNUMBER(J27),J27,"")</f>
        <v/>
      </c>
      <c r="K74" s="11"/>
      <c r="L74" s="1"/>
      <c r="M74" s="1"/>
      <c r="N74" s="1"/>
      <c r="O74" s="197"/>
    </row>
    <row r="75" spans="1:15" ht="15" hidden="1" customHeight="1" x14ac:dyDescent="0.25">
      <c r="A75" s="196"/>
      <c r="B75" s="33"/>
      <c r="C75" s="276" t="s">
        <v>85</v>
      </c>
      <c r="D75" s="4" t="str">
        <f>IF(D74=D27,"Yes","No")</f>
        <v>Yes</v>
      </c>
      <c r="E75" s="1"/>
      <c r="F75" s="1"/>
      <c r="G75" s="1"/>
      <c r="H75" s="1"/>
      <c r="I75" s="1"/>
      <c r="J75" s="12" t="str">
        <f>IF(J74=J27,"Yes","No")</f>
        <v>Yes</v>
      </c>
      <c r="K75" s="11"/>
      <c r="L75" s="1"/>
      <c r="M75" s="1"/>
      <c r="N75" s="1"/>
      <c r="O75" s="197"/>
    </row>
    <row r="76" spans="1:15" ht="15" hidden="1" customHeight="1" x14ac:dyDescent="0.25">
      <c r="A76" s="196"/>
      <c r="B76" s="33"/>
      <c r="C76" s="261" t="s">
        <v>30</v>
      </c>
      <c r="D76" s="271"/>
      <c r="E76" s="1"/>
      <c r="F76" s="1"/>
      <c r="G76" s="1"/>
      <c r="H76" s="1"/>
      <c r="I76" s="1"/>
      <c r="J76" s="448"/>
      <c r="K76" s="11"/>
      <c r="L76" s="1"/>
      <c r="M76" s="1"/>
      <c r="N76" s="1"/>
      <c r="O76" s="197"/>
    </row>
    <row r="77" spans="1:15" ht="15" hidden="1" customHeight="1" x14ac:dyDescent="0.25">
      <c r="A77" s="196"/>
      <c r="B77" s="33"/>
      <c r="C77" s="261" t="s">
        <v>91</v>
      </c>
      <c r="D77" s="271"/>
      <c r="E77" s="1"/>
      <c r="F77" s="11"/>
      <c r="G77" s="11"/>
      <c r="H77" s="11"/>
      <c r="I77" s="1"/>
      <c r="J77" s="190"/>
      <c r="K77" s="11"/>
      <c r="L77" s="11"/>
      <c r="M77" s="11"/>
      <c r="N77" s="1"/>
      <c r="O77" s="197"/>
    </row>
    <row r="78" spans="1:15" ht="15" hidden="1" customHeight="1" x14ac:dyDescent="0.25">
      <c r="A78" s="196"/>
      <c r="B78" s="37"/>
      <c r="C78" s="261" t="s">
        <v>56</v>
      </c>
      <c r="D78" s="271"/>
      <c r="E78" s="1"/>
      <c r="F78" s="11"/>
      <c r="G78" s="11"/>
      <c r="H78" s="11"/>
      <c r="I78" s="1"/>
      <c r="J78" s="190"/>
      <c r="K78" s="11"/>
      <c r="L78" s="11"/>
      <c r="M78" s="11"/>
      <c r="N78" s="1"/>
      <c r="O78" s="197"/>
    </row>
    <row r="79" spans="1:15" ht="15" hidden="1" customHeight="1" x14ac:dyDescent="0.25">
      <c r="A79" s="196"/>
      <c r="B79" s="37"/>
      <c r="C79" s="278" t="s">
        <v>57</v>
      </c>
      <c r="D79" s="279"/>
      <c r="E79" s="1"/>
      <c r="F79" s="11"/>
      <c r="G79" s="11"/>
      <c r="H79" s="11"/>
      <c r="I79" s="1"/>
      <c r="J79" s="190"/>
      <c r="K79" s="11"/>
      <c r="L79" s="11"/>
      <c r="M79" s="11"/>
      <c r="N79" s="1"/>
      <c r="O79" s="197"/>
    </row>
    <row r="80" spans="1:15" ht="15" hidden="1" customHeight="1" x14ac:dyDescent="0.25">
      <c r="A80" s="196"/>
      <c r="B80" s="36"/>
      <c r="C80" s="280" t="s">
        <v>24</v>
      </c>
      <c r="D80" s="281" t="str">
        <f>IF(AND(ISNUMBER(D74),ISNUMBER(D76),ISNUMBER(D77),ISNUMBER(D78),ISNUMBER(D79)),SUM(D74,D76,D77,D78,D79),"")</f>
        <v/>
      </c>
      <c r="E80" s="1"/>
      <c r="F80" s="11"/>
      <c r="G80" s="11"/>
      <c r="H80" s="11"/>
      <c r="I80" s="1"/>
      <c r="J80" s="282" t="str">
        <f>IF(AND(ISNUMBER(J74),ISNUMBER(J76),ISNUMBER(J77),ISNUMBER(J78),ISNUMBER(J79)),SUM(J74,J76,J77,J78,J79),"")</f>
        <v/>
      </c>
      <c r="K80" s="11"/>
      <c r="L80" s="11"/>
      <c r="M80" s="11"/>
      <c r="N80" s="1"/>
      <c r="O80" s="197"/>
    </row>
    <row r="81" spans="1:15" ht="15" hidden="1" customHeight="1" x14ac:dyDescent="0.25">
      <c r="A81" s="196"/>
      <c r="B81" s="34"/>
      <c r="C81" s="283" t="s">
        <v>86</v>
      </c>
      <c r="D81" s="6" t="str">
        <f>IF(D80=E27,"Yes","No")</f>
        <v>Yes</v>
      </c>
      <c r="E81" s="1"/>
      <c r="F81" s="1"/>
      <c r="G81" s="1"/>
      <c r="H81" s="1"/>
      <c r="I81" s="1"/>
      <c r="J81" s="14" t="str">
        <f>IF(J80=K27,"Yes","No")</f>
        <v>Yes</v>
      </c>
      <c r="K81" s="1"/>
      <c r="L81" s="1"/>
      <c r="M81" s="1"/>
      <c r="N81" s="1"/>
      <c r="O81" s="197"/>
    </row>
    <row r="82" spans="1:15" ht="15" hidden="1" customHeight="1" x14ac:dyDescent="0.25">
      <c r="A82" s="196"/>
      <c r="B82" s="9"/>
      <c r="C82" s="10"/>
      <c r="D82" s="10"/>
      <c r="E82" s="10"/>
      <c r="F82" s="10"/>
      <c r="G82" s="10"/>
      <c r="H82" s="10"/>
      <c r="I82" s="10"/>
      <c r="J82" s="10"/>
      <c r="K82" s="10"/>
      <c r="L82" s="10"/>
      <c r="M82" s="10"/>
      <c r="N82" s="10"/>
      <c r="O82" s="197"/>
    </row>
    <row r="83" spans="1:15" ht="30.2" customHeight="1" x14ac:dyDescent="0.25">
      <c r="A83" s="192" t="s">
        <v>386</v>
      </c>
      <c r="B83" s="284"/>
      <c r="C83" s="285"/>
      <c r="D83" s="285"/>
      <c r="E83" s="285"/>
      <c r="F83" s="285"/>
      <c r="G83" s="285"/>
      <c r="H83" s="285"/>
      <c r="I83" s="285"/>
      <c r="J83" s="285"/>
      <c r="K83" s="285"/>
      <c r="L83" s="285"/>
      <c r="M83" s="285"/>
      <c r="N83" s="285"/>
      <c r="O83" s="195"/>
    </row>
    <row r="84" spans="1:15" ht="15" customHeight="1" x14ac:dyDescent="0.25">
      <c r="A84" s="196"/>
      <c r="B84" s="15"/>
      <c r="C84" s="15"/>
      <c r="D84" s="15"/>
      <c r="E84" s="15"/>
      <c r="F84" s="15"/>
      <c r="G84" s="15"/>
      <c r="H84" s="15"/>
      <c r="I84" s="15"/>
      <c r="J84" s="15"/>
      <c r="K84" s="15"/>
      <c r="L84" s="15"/>
      <c r="M84" s="15"/>
      <c r="N84" s="15"/>
      <c r="O84" s="197"/>
    </row>
    <row r="85" spans="1:15" ht="15" customHeight="1" x14ac:dyDescent="0.25">
      <c r="A85" s="196"/>
      <c r="B85" s="534" t="s">
        <v>364</v>
      </c>
      <c r="C85" s="517"/>
      <c r="D85" s="508" t="s">
        <v>58</v>
      </c>
      <c r="E85" s="508"/>
      <c r="F85" s="509"/>
      <c r="G85" s="15"/>
      <c r="H85" s="15"/>
      <c r="I85" s="15"/>
      <c r="J85" s="510" t="s">
        <v>0</v>
      </c>
      <c r="K85" s="508"/>
      <c r="L85" s="509"/>
      <c r="M85" s="15"/>
      <c r="N85" s="15"/>
      <c r="O85" s="197"/>
    </row>
    <row r="86" spans="1:15" ht="95.25" customHeight="1" x14ac:dyDescent="0.25">
      <c r="A86" s="196"/>
      <c r="B86" s="535"/>
      <c r="C86" s="518"/>
      <c r="D86" s="484" t="s">
        <v>66</v>
      </c>
      <c r="E86" s="484" t="s">
        <v>67</v>
      </c>
      <c r="F86" s="485" t="s">
        <v>68</v>
      </c>
      <c r="G86" s="15"/>
      <c r="H86" s="15"/>
      <c r="I86" s="15"/>
      <c r="J86" s="486" t="s">
        <v>66</v>
      </c>
      <c r="K86" s="484" t="s">
        <v>67</v>
      </c>
      <c r="L86" s="485" t="s">
        <v>68</v>
      </c>
      <c r="M86" s="15"/>
      <c r="N86" s="15"/>
      <c r="O86" s="197"/>
    </row>
    <row r="87" spans="1:15" ht="15" customHeight="1" x14ac:dyDescent="0.25">
      <c r="A87" s="196"/>
      <c r="B87" s="402" t="s">
        <v>387</v>
      </c>
      <c r="C87" s="455" t="s">
        <v>31</v>
      </c>
      <c r="D87" s="287" t="str">
        <f>IF(ISNUMBER(D88),SUM(D88,D89),"")</f>
        <v/>
      </c>
      <c r="E87" s="199"/>
      <c r="F87" s="200"/>
      <c r="G87" s="15"/>
      <c r="H87" s="15"/>
      <c r="I87" s="15"/>
      <c r="J87" s="288" t="str">
        <f>IF(ISNUMBER(J88),SUM(J88,J89),"")</f>
        <v/>
      </c>
      <c r="K87" s="202"/>
      <c r="L87" s="203"/>
      <c r="M87" s="15"/>
      <c r="N87" s="15"/>
      <c r="O87" s="197"/>
    </row>
    <row r="88" spans="1:15" ht="15" customHeight="1" x14ac:dyDescent="0.25">
      <c r="A88" s="196"/>
      <c r="B88" s="33"/>
      <c r="C88" s="289" t="s">
        <v>21</v>
      </c>
      <c r="D88" s="218"/>
      <c r="E88" s="214"/>
      <c r="F88" s="238"/>
      <c r="G88" s="15"/>
      <c r="H88" s="15"/>
      <c r="I88" s="15"/>
      <c r="J88" s="185"/>
      <c r="K88" s="216"/>
      <c r="L88" s="237"/>
      <c r="M88" s="15"/>
      <c r="N88" s="15"/>
      <c r="O88" s="197"/>
    </row>
    <row r="89" spans="1:15" ht="15" customHeight="1" x14ac:dyDescent="0.25">
      <c r="A89" s="196"/>
      <c r="B89" s="33"/>
      <c r="C89" s="289" t="s">
        <v>22</v>
      </c>
      <c r="D89" s="213"/>
      <c r="E89" s="213"/>
      <c r="F89" s="290"/>
      <c r="G89" s="15"/>
      <c r="H89" s="15"/>
      <c r="I89" s="15"/>
      <c r="J89" s="176"/>
      <c r="K89" s="175"/>
      <c r="L89" s="186"/>
      <c r="M89" s="15"/>
      <c r="N89" s="15"/>
      <c r="O89" s="197"/>
    </row>
    <row r="90" spans="1:15" ht="15" customHeight="1" x14ac:dyDescent="0.25">
      <c r="A90" s="196"/>
      <c r="B90" s="34"/>
      <c r="C90" s="291" t="s">
        <v>32</v>
      </c>
      <c r="D90" s="225"/>
      <c r="E90" s="292" t="str">
        <f>IF(AND(ISNUMBER(D88),ISNUMBER(E89)),D88-E89,"")</f>
        <v/>
      </c>
      <c r="F90" s="31" t="str">
        <f>IF(AND(ISNUMBER(D88),ISNUMBER(F89)),D88-F89,"")</f>
        <v/>
      </c>
      <c r="G90" s="15"/>
      <c r="H90" s="15"/>
      <c r="I90" s="15"/>
      <c r="J90" s="293"/>
      <c r="K90" s="292" t="str">
        <f>IF(AND(ISNUMBER(J88),ISNUMBER(K89)),J88-K89,"")</f>
        <v/>
      </c>
      <c r="L90" s="31" t="str">
        <f>IF(AND(ISNUMBER(J88),ISNUMBER(L89)),J88-L89,"")</f>
        <v/>
      </c>
      <c r="M90" s="15"/>
      <c r="N90" s="15"/>
      <c r="O90" s="197"/>
    </row>
    <row r="91" spans="1:15" ht="15" customHeight="1" x14ac:dyDescent="0.25">
      <c r="A91" s="196"/>
      <c r="B91" s="15"/>
      <c r="C91" s="15"/>
      <c r="D91" s="15"/>
      <c r="E91" s="15"/>
      <c r="F91" s="15"/>
      <c r="G91" s="15"/>
      <c r="H91" s="15"/>
      <c r="I91" s="15"/>
      <c r="J91" s="15"/>
      <c r="K91" s="15"/>
      <c r="L91" s="15"/>
      <c r="M91" s="15"/>
      <c r="N91" s="15"/>
      <c r="O91" s="197"/>
    </row>
    <row r="92" spans="1:15" ht="15" customHeight="1" x14ac:dyDescent="0.25">
      <c r="A92" s="196"/>
      <c r="B92" s="35"/>
      <c r="C92" s="294" t="s">
        <v>87</v>
      </c>
      <c r="D92" s="16" t="str">
        <f>IF(D88&lt;=F40,"Yes","No")</f>
        <v>Yes</v>
      </c>
      <c r="E92" s="199"/>
      <c r="F92" s="200"/>
      <c r="G92" s="15"/>
      <c r="H92" s="15"/>
      <c r="I92" s="15"/>
      <c r="J92" s="17" t="str">
        <f>IF(J88&lt;=L40,"Yes","No")</f>
        <v>Yes</v>
      </c>
      <c r="K92" s="202"/>
      <c r="L92" s="203"/>
      <c r="M92" s="15"/>
      <c r="N92" s="15"/>
      <c r="O92" s="197"/>
    </row>
    <row r="93" spans="1:15" ht="15" customHeight="1" x14ac:dyDescent="0.25">
      <c r="A93" s="196"/>
      <c r="B93" s="33"/>
      <c r="C93" s="295" t="s">
        <v>88</v>
      </c>
      <c r="D93" s="18" t="str">
        <f>IF(D89&lt;=F41,"Yes","No")</f>
        <v>Yes</v>
      </c>
      <c r="E93" s="214"/>
      <c r="F93" s="238"/>
      <c r="G93" s="15"/>
      <c r="H93" s="15"/>
      <c r="I93" s="15"/>
      <c r="J93" s="19" t="str">
        <f>IF(J89&lt;=L41,"Yes","No")</f>
        <v>Yes</v>
      </c>
      <c r="K93" s="216"/>
      <c r="L93" s="237"/>
      <c r="M93" s="15"/>
      <c r="N93" s="15"/>
      <c r="O93" s="197"/>
    </row>
    <row r="94" spans="1:15" ht="30.2" customHeight="1" x14ac:dyDescent="0.25">
      <c r="A94" s="196"/>
      <c r="B94" s="34"/>
      <c r="C94" s="296" t="s">
        <v>89</v>
      </c>
      <c r="D94" s="20" t="str">
        <f>IF(E89&lt;=D88,"Yes","No")</f>
        <v>Yes</v>
      </c>
      <c r="E94" s="20" t="str">
        <f>IF(E89&lt;=D89,"Yes","No")</f>
        <v>Yes</v>
      </c>
      <c r="F94" s="20" t="str">
        <f>IF(F89&lt;=E89,"Yes","No")</f>
        <v>Yes</v>
      </c>
      <c r="G94" s="15"/>
      <c r="H94" s="15"/>
      <c r="I94" s="15"/>
      <c r="J94" s="21" t="str">
        <f>IF(K89&lt;=J88,"Yes","No")</f>
        <v>Yes</v>
      </c>
      <c r="K94" s="20" t="str">
        <f>IF(K89&lt;=J89,"Yes","No")</f>
        <v>Yes</v>
      </c>
      <c r="L94" s="20" t="str">
        <f>IF(L89&lt;=K89,"Yes","No")</f>
        <v>Yes</v>
      </c>
      <c r="M94" s="15"/>
      <c r="N94" s="15"/>
      <c r="O94" s="197"/>
    </row>
    <row r="95" spans="1:15" ht="15" customHeight="1" x14ac:dyDescent="0.25">
      <c r="A95" s="196"/>
      <c r="B95" s="297"/>
      <c r="C95" s="15"/>
      <c r="D95" s="15"/>
      <c r="E95" s="15"/>
      <c r="F95" s="15"/>
      <c r="G95" s="15"/>
      <c r="H95" s="15"/>
      <c r="I95" s="15"/>
      <c r="J95" s="15"/>
      <c r="K95" s="15"/>
      <c r="L95" s="15"/>
      <c r="M95" s="15"/>
      <c r="N95" s="15"/>
      <c r="O95" s="197"/>
    </row>
    <row r="96" spans="1:15" ht="30.2" customHeight="1" x14ac:dyDescent="0.25">
      <c r="A96" s="192" t="s">
        <v>368</v>
      </c>
      <c r="B96" s="284"/>
      <c r="C96" s="285"/>
      <c r="D96" s="285"/>
      <c r="E96" s="285"/>
      <c r="F96" s="285"/>
      <c r="G96" s="285"/>
      <c r="H96" s="285"/>
      <c r="I96" s="285"/>
      <c r="J96" s="285"/>
      <c r="K96" s="285"/>
      <c r="L96" s="285"/>
      <c r="M96" s="285"/>
      <c r="N96" s="285"/>
      <c r="O96" s="195"/>
    </row>
    <row r="97" spans="1:15" ht="15" customHeight="1" x14ac:dyDescent="0.25">
      <c r="A97" s="196"/>
      <c r="B97" s="15"/>
      <c r="C97" s="15"/>
      <c r="D97" s="15"/>
      <c r="E97" s="15"/>
      <c r="F97" s="15"/>
      <c r="G97" s="15"/>
      <c r="H97" s="15"/>
      <c r="I97" s="15"/>
      <c r="J97" s="15"/>
      <c r="K97" s="15"/>
      <c r="L97" s="15"/>
      <c r="M97" s="15"/>
      <c r="N97" s="15"/>
      <c r="O97" s="197"/>
    </row>
    <row r="98" spans="1:15" ht="15" customHeight="1" x14ac:dyDescent="0.25">
      <c r="A98" s="196"/>
      <c r="B98" s="539" t="s">
        <v>364</v>
      </c>
      <c r="C98" s="540"/>
      <c r="D98" s="508" t="s">
        <v>58</v>
      </c>
      <c r="E98" s="509"/>
      <c r="F98" s="15"/>
      <c r="G98" s="15"/>
      <c r="H98" s="15"/>
      <c r="I98" s="15"/>
      <c r="J98" s="510" t="s">
        <v>0</v>
      </c>
      <c r="K98" s="509"/>
      <c r="L98" s="15"/>
      <c r="M98" s="15"/>
      <c r="N98" s="15"/>
      <c r="O98" s="197"/>
    </row>
    <row r="99" spans="1:15" ht="30.2" customHeight="1" x14ac:dyDescent="0.25">
      <c r="A99" s="196"/>
      <c r="B99" s="539"/>
      <c r="C99" s="540"/>
      <c r="D99" s="484" t="s">
        <v>33</v>
      </c>
      <c r="E99" s="485" t="s">
        <v>64</v>
      </c>
      <c r="F99" s="15"/>
      <c r="G99" s="15"/>
      <c r="H99" s="15"/>
      <c r="I99" s="15"/>
      <c r="J99" s="486" t="s">
        <v>33</v>
      </c>
      <c r="K99" s="485" t="s">
        <v>64</v>
      </c>
      <c r="L99" s="15"/>
      <c r="M99" s="15"/>
      <c r="N99" s="15"/>
      <c r="O99" s="197"/>
    </row>
    <row r="100" spans="1:15" ht="15" hidden="1" customHeight="1" x14ac:dyDescent="0.25">
      <c r="A100" s="196"/>
      <c r="B100" s="403">
        <v>10.1</v>
      </c>
      <c r="C100" s="298" t="s">
        <v>408</v>
      </c>
      <c r="D100" s="299" t="str">
        <f>IF(ISNUMBER(#REF!),#REF!, "")</f>
        <v/>
      </c>
      <c r="E100" s="208"/>
      <c r="F100" s="15"/>
      <c r="G100" s="15"/>
      <c r="H100" s="15"/>
      <c r="I100" s="15"/>
      <c r="J100" s="187"/>
      <c r="K100" s="212"/>
      <c r="L100" s="15"/>
      <c r="M100" s="15"/>
      <c r="N100" s="15"/>
      <c r="O100" s="197"/>
    </row>
    <row r="101" spans="1:15" ht="15" customHeight="1" x14ac:dyDescent="0.25">
      <c r="A101" s="196"/>
      <c r="B101" s="404"/>
      <c r="C101" s="300" t="s">
        <v>413</v>
      </c>
      <c r="D101" s="301" t="str">
        <f>IF(E101="Yes",SUM(F8,F15,G15,E18,E38,(0.1*F45),(0.2*F48),(0.5*F49),F50,F90),"")</f>
        <v/>
      </c>
      <c r="E101" s="18" t="str">
        <f>IF(AND(ISNUMBER(F8),ISNUMBER(F15),ISNUMBER(G15),ISNUMBER(E18),ISNUMBER(E38),ISNUMBER(F45),ISNUMBER(F48),ISNUMBER(F49),ISNUMBER(F50),ISNUMBER(F90)),"Yes","No")</f>
        <v>No</v>
      </c>
      <c r="F101" s="15"/>
      <c r="G101" s="15"/>
      <c r="H101" s="15"/>
      <c r="I101" s="15"/>
      <c r="J101" s="302" t="str">
        <f>IF(K101="Yes",(SUM(L8,L15,M15,K18,K38,(0.1*L45),(0.2*L48),(0.5*L49),L50,L90)-L51),"")</f>
        <v/>
      </c>
      <c r="K101" s="18" t="str">
        <f>IF(AND(ISNUMBER(L8),ISNUMBER(L15),ISNUMBER(M15),ISNUMBER(K18),ISNUMBER(K38),ISNUMBER(L45),ISNUMBER(L48),ISNUMBER(L49),ISNUMBER(L50),ISNUMBER(L90),L54="Yes"),"Yes","No")</f>
        <v>No</v>
      </c>
      <c r="L101" s="15"/>
      <c r="M101" s="15"/>
      <c r="N101" s="15"/>
      <c r="O101" s="197"/>
    </row>
    <row r="102" spans="1:15" ht="15" customHeight="1" x14ac:dyDescent="0.25">
      <c r="A102" s="196"/>
      <c r="B102" s="405">
        <v>11.3</v>
      </c>
      <c r="C102" s="300" t="s">
        <v>18</v>
      </c>
      <c r="D102" s="303" t="str">
        <f>IF(AND(ISNUMBER(#REF!), ISNUMBER(#REF!), ISNUMBER(#REF!), ISNUMBER(#REF!), ISNUMBER(#REF!), ISNUMBER(#REF!), ISNUMBER(#REF!), ISNUMBER(#REF!), ISNUMBER(#REF!), ISNUMBER(#REF!), ISNUMBER(#REF!), ISNUMBER(#REF!), ISNUMBER(#REF!), ISNUMBER(#REF!), ISNUMBER(#REF!), ISNUMBER(#REF!)), SUM(#REF!,#REF!,#REF!,#REF!,#REF!,#REF!,#REF!),"")</f>
        <v/>
      </c>
      <c r="E102" s="238"/>
      <c r="F102" s="15"/>
      <c r="G102" s="15"/>
      <c r="H102" s="15"/>
      <c r="I102" s="15"/>
      <c r="J102" s="188"/>
      <c r="K102" s="237"/>
      <c r="L102" s="15"/>
      <c r="M102" s="15"/>
      <c r="N102" s="15"/>
      <c r="O102" s="197"/>
    </row>
    <row r="103" spans="1:15" ht="15" hidden="1" customHeight="1" x14ac:dyDescent="0.25">
      <c r="A103" s="196"/>
      <c r="B103" s="406"/>
      <c r="C103" s="304"/>
      <c r="D103" s="305"/>
      <c r="E103" s="240"/>
      <c r="F103" s="15"/>
      <c r="G103" s="15"/>
      <c r="H103" s="15"/>
      <c r="I103" s="15"/>
      <c r="J103" s="395"/>
      <c r="K103" s="244"/>
      <c r="L103" s="15"/>
      <c r="M103" s="15"/>
      <c r="N103" s="15"/>
      <c r="O103" s="197"/>
    </row>
    <row r="104" spans="1:15" ht="15" customHeight="1" x14ac:dyDescent="0.25">
      <c r="A104" s="196"/>
      <c r="B104" s="417"/>
      <c r="C104" s="418" t="s">
        <v>412</v>
      </c>
      <c r="D104" s="428" t="str">
        <f>IF(AND(ISNUMBER(D101),ISNUMBER(D102)),D101-D102,"")</f>
        <v/>
      </c>
      <c r="E104" s="226"/>
      <c r="F104" s="297"/>
      <c r="G104" s="297"/>
      <c r="H104" s="297"/>
      <c r="I104" s="297"/>
      <c r="J104" s="429" t="str">
        <f>IF(AND(ISNUMBER(J101),ISNUMBER(J102)),J101-J102,"")</f>
        <v/>
      </c>
      <c r="K104" s="230"/>
      <c r="L104" s="15"/>
      <c r="M104" s="15"/>
      <c r="N104" s="15"/>
      <c r="O104" s="197"/>
    </row>
    <row r="105" spans="1:15" ht="15" hidden="1" customHeight="1" x14ac:dyDescent="0.25">
      <c r="A105" s="196"/>
      <c r="B105" s="423"/>
      <c r="C105" s="424"/>
      <c r="D105" s="425" t="str">
        <f>IF(AND(ISNUMBER(D100),ISNUMBER(D104),D104&lt;&gt;0),D100/D104,"")</f>
        <v/>
      </c>
      <c r="E105" s="426"/>
      <c r="F105" s="15"/>
      <c r="G105" s="15"/>
      <c r="H105" s="15"/>
      <c r="I105" s="15"/>
      <c r="J105" s="427"/>
      <c r="K105" s="309"/>
      <c r="L105" s="15"/>
      <c r="M105" s="15"/>
      <c r="N105" s="15"/>
      <c r="O105" s="197"/>
    </row>
    <row r="106" spans="1:15" ht="15" hidden="1" customHeight="1" x14ac:dyDescent="0.25">
      <c r="A106" s="196"/>
      <c r="B106" s="386">
        <v>11</v>
      </c>
      <c r="C106" s="298" t="s">
        <v>174</v>
      </c>
      <c r="D106" s="307"/>
      <c r="E106" s="247"/>
      <c r="F106" s="15"/>
      <c r="G106" s="15"/>
      <c r="H106" s="15"/>
      <c r="I106" s="15"/>
      <c r="J106" s="189"/>
      <c r="K106" s="233"/>
      <c r="L106" s="15"/>
      <c r="M106" s="15"/>
      <c r="N106" s="15"/>
      <c r="O106" s="197"/>
    </row>
    <row r="107" spans="1:15" ht="14.25" hidden="1" x14ac:dyDescent="0.25">
      <c r="A107" s="196"/>
      <c r="B107" s="385">
        <v>6</v>
      </c>
      <c r="C107" s="245" t="s">
        <v>173</v>
      </c>
      <c r="D107" s="307" t="str">
        <f>IF(AND(ISNUMBER(#REF!),ISNUMBER(D105),D105&lt;&gt;0),#REF!/D105,"")</f>
        <v/>
      </c>
      <c r="E107" s="247"/>
      <c r="F107" s="15"/>
      <c r="G107" s="15"/>
      <c r="H107" s="15"/>
      <c r="I107" s="15"/>
      <c r="J107" s="308" t="str">
        <f>IF(AND(ISNUMBER(J106),ISNUMBER(J104),J104&lt;&gt;0),J106/J104,"")</f>
        <v/>
      </c>
      <c r="K107" s="309"/>
      <c r="L107" s="15"/>
      <c r="M107" s="15"/>
      <c r="N107" s="15"/>
      <c r="O107" s="197"/>
    </row>
    <row r="108" spans="1:15" ht="15" customHeight="1" x14ac:dyDescent="0.25">
      <c r="A108" s="318"/>
      <c r="B108" s="297"/>
      <c r="C108" s="297"/>
      <c r="D108" s="297"/>
      <c r="E108" s="297"/>
      <c r="F108" s="297"/>
      <c r="G108" s="297"/>
      <c r="H108" s="297"/>
      <c r="I108" s="297"/>
      <c r="J108" s="297"/>
      <c r="K108" s="297"/>
      <c r="L108" s="297"/>
      <c r="M108" s="297"/>
      <c r="N108" s="297"/>
      <c r="O108" s="320"/>
    </row>
    <row r="109" spans="1:15" ht="15.75" hidden="1" x14ac:dyDescent="0.25">
      <c r="A109" s="192" t="s">
        <v>92</v>
      </c>
      <c r="B109" s="284"/>
      <c r="C109" s="285"/>
      <c r="D109" s="285"/>
      <c r="E109" s="285"/>
      <c r="F109" s="285"/>
      <c r="G109" s="285"/>
      <c r="H109" s="285"/>
      <c r="I109" s="285"/>
      <c r="J109" s="285"/>
      <c r="K109" s="285"/>
      <c r="L109" s="285"/>
      <c r="M109" s="285"/>
      <c r="N109" s="285"/>
      <c r="O109" s="195"/>
    </row>
    <row r="110" spans="1:15" ht="14.25" hidden="1" x14ac:dyDescent="0.25">
      <c r="A110" s="196"/>
      <c r="B110" s="541" t="s">
        <v>126</v>
      </c>
      <c r="C110" s="555"/>
      <c r="D110" s="508" t="s">
        <v>58</v>
      </c>
      <c r="E110" s="509"/>
      <c r="F110" s="15"/>
      <c r="G110" s="15"/>
      <c r="H110" s="15"/>
      <c r="I110" s="15"/>
      <c r="J110" s="510" t="s">
        <v>0</v>
      </c>
      <c r="K110" s="509"/>
      <c r="L110" s="15"/>
      <c r="M110" s="15"/>
      <c r="N110" s="15"/>
      <c r="O110" s="197"/>
    </row>
    <row r="111" spans="1:15" ht="25.5" hidden="1" x14ac:dyDescent="0.25">
      <c r="A111" s="196"/>
      <c r="B111" s="542"/>
      <c r="C111" s="556"/>
      <c r="D111" s="311" t="s">
        <v>93</v>
      </c>
      <c r="E111" s="312" t="s">
        <v>94</v>
      </c>
      <c r="F111" s="15"/>
      <c r="G111" s="15"/>
      <c r="H111" s="15"/>
      <c r="I111" s="15"/>
      <c r="J111" s="486" t="s">
        <v>93</v>
      </c>
      <c r="K111" s="312" t="s">
        <v>94</v>
      </c>
      <c r="L111" s="15"/>
      <c r="M111" s="15"/>
      <c r="N111" s="15"/>
      <c r="O111" s="197"/>
    </row>
    <row r="112" spans="1:15" ht="14.25" hidden="1" x14ac:dyDescent="0.25">
      <c r="A112" s="196"/>
      <c r="B112" s="445" t="s">
        <v>105</v>
      </c>
      <c r="C112" s="286" t="s">
        <v>110</v>
      </c>
      <c r="D112" s="313"/>
      <c r="E112" s="22" t="str">
        <f>IF(ISNUMBER(F8),F8,"")</f>
        <v/>
      </c>
      <c r="F112" s="15"/>
      <c r="G112" s="15"/>
      <c r="H112" s="15"/>
      <c r="I112" s="15"/>
      <c r="J112" s="314"/>
      <c r="K112" s="22" t="str">
        <f>IF(ISNUMBER(L8),L8,"")</f>
        <v/>
      </c>
      <c r="L112" s="15"/>
      <c r="M112" s="15"/>
      <c r="N112" s="15"/>
      <c r="O112" s="197"/>
    </row>
    <row r="113" spans="1:15" ht="14.25" hidden="1" x14ac:dyDescent="0.25">
      <c r="A113" s="196"/>
      <c r="B113" s="440" t="s">
        <v>105</v>
      </c>
      <c r="C113" s="315" t="str">
        <f>CONCATENATE("Impact on the RC of collateral provided by the bank and included in row ", ROW(C18), " or ", ROW(C21))</f>
        <v>Impact on the RC of collateral provided by the bank and included in row 18 or 21</v>
      </c>
      <c r="D113" s="213"/>
      <c r="E113" s="238"/>
      <c r="F113" s="15"/>
      <c r="G113" s="15"/>
      <c r="H113" s="15"/>
      <c r="I113" s="15"/>
      <c r="J113" s="215"/>
      <c r="K113" s="238"/>
      <c r="L113" s="15"/>
      <c r="M113" s="15"/>
      <c r="N113" s="15"/>
      <c r="O113" s="197"/>
    </row>
    <row r="114" spans="1:15" ht="14.25" hidden="1" x14ac:dyDescent="0.25">
      <c r="A114" s="196"/>
      <c r="B114" s="440" t="s">
        <v>105</v>
      </c>
      <c r="C114" s="315" t="str">
        <f>CONCATENATE("Impact on the RC of non-cash collateral provided by the bank and included in row ", ROW(C18), " or ", ROW(C21))</f>
        <v>Impact on the RC of non-cash collateral provided by the bank and included in row 18 or 21</v>
      </c>
      <c r="D114" s="215"/>
      <c r="E114" s="238"/>
      <c r="F114" s="15"/>
      <c r="G114" s="15"/>
      <c r="H114" s="15"/>
      <c r="I114" s="15"/>
      <c r="J114" s="215"/>
      <c r="K114" s="238"/>
      <c r="L114" s="15"/>
      <c r="M114" s="15"/>
      <c r="N114" s="15"/>
      <c r="O114" s="197"/>
    </row>
    <row r="115" spans="1:15" ht="14.25" hidden="1" x14ac:dyDescent="0.25">
      <c r="A115" s="196"/>
      <c r="B115" s="440" t="s">
        <v>105</v>
      </c>
      <c r="C115" s="300" t="s">
        <v>111</v>
      </c>
      <c r="D115" s="215"/>
      <c r="E115" s="238"/>
      <c r="F115" s="15"/>
      <c r="G115" s="15"/>
      <c r="H115" s="15"/>
      <c r="I115" s="15"/>
      <c r="J115" s="215"/>
      <c r="K115" s="238"/>
      <c r="L115" s="15"/>
      <c r="M115" s="15"/>
      <c r="N115" s="15"/>
      <c r="O115" s="197"/>
    </row>
    <row r="116" spans="1:15" ht="14.25" hidden="1" x14ac:dyDescent="0.25">
      <c r="A116" s="196"/>
      <c r="B116" s="440" t="s">
        <v>105</v>
      </c>
      <c r="C116" s="300" t="str">
        <f>CONCATENATE("Collateral provided that is both included in rows ", ROW(C18), " or ", ROW(C21), " and taken into account in C or NICA")</f>
        <v>Collateral provided that is both included in rows 18 or 21 and taken into account in C or NICA</v>
      </c>
      <c r="D116" s="215"/>
      <c r="E116" s="238"/>
      <c r="F116" s="15"/>
      <c r="G116" s="15"/>
      <c r="H116" s="15"/>
      <c r="I116" s="15"/>
      <c r="J116" s="215"/>
      <c r="K116" s="238"/>
      <c r="L116" s="15"/>
      <c r="M116" s="15"/>
      <c r="N116" s="15"/>
      <c r="O116" s="197"/>
    </row>
    <row r="117" spans="1:15" ht="14.25" hidden="1" x14ac:dyDescent="0.25">
      <c r="A117" s="196"/>
      <c r="B117" s="440" t="s">
        <v>128</v>
      </c>
      <c r="C117" s="300" t="s">
        <v>112</v>
      </c>
      <c r="D117" s="214"/>
      <c r="E117" s="271"/>
      <c r="F117" s="15"/>
      <c r="G117" s="15"/>
      <c r="H117" s="15"/>
      <c r="I117" s="15"/>
      <c r="J117" s="316"/>
      <c r="K117" s="271"/>
      <c r="L117" s="15"/>
      <c r="M117" s="15"/>
      <c r="N117" s="15"/>
      <c r="O117" s="197"/>
    </row>
    <row r="118" spans="1:15" ht="14.25" hidden="1" x14ac:dyDescent="0.25">
      <c r="A118" s="196"/>
      <c r="B118" s="440" t="s">
        <v>128</v>
      </c>
      <c r="C118" s="300" t="s">
        <v>113</v>
      </c>
      <c r="D118" s="214"/>
      <c r="E118" s="271"/>
      <c r="F118" s="15"/>
      <c r="G118" s="15"/>
      <c r="H118" s="15"/>
      <c r="I118" s="15"/>
      <c r="J118" s="316"/>
      <c r="K118" s="271"/>
      <c r="L118" s="15"/>
      <c r="M118" s="15"/>
      <c r="N118" s="15"/>
      <c r="O118" s="197"/>
    </row>
    <row r="119" spans="1:15" ht="14.25" hidden="1" x14ac:dyDescent="0.25">
      <c r="A119" s="196"/>
      <c r="B119" s="440" t="s">
        <v>128</v>
      </c>
      <c r="C119" s="300" t="s">
        <v>115</v>
      </c>
      <c r="D119" s="215"/>
      <c r="E119" s="317" t="str">
        <f>IF(AND(ISNUMBER(E117),ISNUMBER(E118)),E117+E118,"")</f>
        <v/>
      </c>
      <c r="F119" s="15"/>
      <c r="G119" s="15"/>
      <c r="H119" s="15"/>
      <c r="I119" s="15"/>
      <c r="J119" s="215"/>
      <c r="K119" s="317" t="str">
        <f>IF(AND(ISNUMBER(K117),ISNUMBER(K118)),K117+K118,"")</f>
        <v/>
      </c>
      <c r="L119" s="15"/>
      <c r="M119" s="15"/>
      <c r="N119" s="15"/>
      <c r="O119" s="197"/>
    </row>
    <row r="120" spans="1:15" ht="14.25" hidden="1" x14ac:dyDescent="0.25">
      <c r="A120" s="196"/>
      <c r="B120" s="446" t="s">
        <v>128</v>
      </c>
      <c r="C120" s="300" t="s">
        <v>95</v>
      </c>
      <c r="D120" s="214"/>
      <c r="E120" s="271"/>
      <c r="F120" s="15"/>
      <c r="G120" s="15"/>
      <c r="H120" s="15"/>
      <c r="I120" s="15"/>
      <c r="J120" s="316"/>
      <c r="K120" s="271"/>
      <c r="L120" s="15"/>
      <c r="M120" s="15"/>
      <c r="N120" s="15"/>
      <c r="O120" s="197"/>
    </row>
    <row r="121" spans="1:15" ht="14.25" hidden="1" x14ac:dyDescent="0.25">
      <c r="A121" s="196"/>
      <c r="B121" s="23"/>
      <c r="C121" s="296" t="s">
        <v>96</v>
      </c>
      <c r="D121" s="24" t="str">
        <f>IF($E$120&gt;=D119,"Yes","No")</f>
        <v>Yes</v>
      </c>
      <c r="E121" s="20" t="str">
        <f>IF($E$120&gt;=E119,"Yes","No")</f>
        <v>Yes</v>
      </c>
      <c r="F121" s="15"/>
      <c r="G121" s="15"/>
      <c r="H121" s="15"/>
      <c r="I121" s="15"/>
      <c r="J121" s="21" t="str">
        <f>IF($K$120&gt;=J119,"Yes","No")</f>
        <v>Yes</v>
      </c>
      <c r="K121" s="20" t="str">
        <f>IF($K$120&gt;=K119,"Yes","No")</f>
        <v>Yes</v>
      </c>
      <c r="L121" s="15"/>
      <c r="M121" s="15"/>
      <c r="N121" s="15"/>
      <c r="O121" s="197"/>
    </row>
    <row r="122" spans="1:15" ht="14.25" hidden="1" x14ac:dyDescent="0.25">
      <c r="A122" s="318"/>
      <c r="B122" s="319"/>
      <c r="C122" s="297"/>
      <c r="D122" s="297"/>
      <c r="E122" s="297"/>
      <c r="F122" s="297"/>
      <c r="G122" s="297"/>
      <c r="H122" s="297"/>
      <c r="I122" s="297"/>
      <c r="J122" s="297"/>
      <c r="K122" s="297"/>
      <c r="L122" s="297"/>
      <c r="M122" s="297"/>
      <c r="N122" s="297"/>
      <c r="O122" s="320"/>
    </row>
    <row r="123" spans="1:15" ht="15.75" hidden="1" x14ac:dyDescent="0.25">
      <c r="A123" s="192" t="s">
        <v>97</v>
      </c>
      <c r="B123" s="284"/>
      <c r="C123" s="285"/>
      <c r="D123" s="285"/>
      <c r="E123" s="285"/>
      <c r="F123" s="285"/>
      <c r="G123" s="285"/>
      <c r="H123" s="285"/>
      <c r="I123" s="285"/>
      <c r="J123" s="285"/>
      <c r="K123" s="285"/>
      <c r="L123" s="285"/>
      <c r="M123" s="285"/>
      <c r="N123" s="285"/>
      <c r="O123" s="195"/>
    </row>
    <row r="124" spans="1:15" ht="14.25" hidden="1" x14ac:dyDescent="0.25">
      <c r="A124" s="196"/>
      <c r="B124" s="15"/>
      <c r="C124" s="15"/>
      <c r="D124" s="15"/>
      <c r="E124" s="15"/>
      <c r="F124" s="15"/>
      <c r="G124" s="15"/>
      <c r="H124" s="15"/>
      <c r="I124" s="15"/>
      <c r="J124" s="15"/>
      <c r="K124" s="15"/>
      <c r="L124" s="15"/>
      <c r="M124" s="15"/>
      <c r="N124" s="15"/>
      <c r="O124" s="197"/>
    </row>
    <row r="125" spans="1:15" ht="14.25" hidden="1" customHeight="1" x14ac:dyDescent="0.25">
      <c r="A125" s="196"/>
      <c r="B125" s="534" t="s">
        <v>126</v>
      </c>
      <c r="C125" s="543"/>
      <c r="D125" s="509" t="s">
        <v>58</v>
      </c>
      <c r="E125" s="511"/>
      <c r="F125" s="15"/>
      <c r="G125" s="15"/>
      <c r="H125" s="15"/>
      <c r="I125" s="15"/>
      <c r="J125" s="511" t="s">
        <v>0</v>
      </c>
      <c r="K125" s="511"/>
      <c r="L125" s="15"/>
      <c r="M125" s="15"/>
      <c r="N125" s="15"/>
      <c r="O125" s="197"/>
    </row>
    <row r="126" spans="1:15" ht="14.25" hidden="1" customHeight="1" x14ac:dyDescent="0.25">
      <c r="A126" s="196"/>
      <c r="B126" s="535"/>
      <c r="C126" s="544"/>
      <c r="D126" s="485" t="s">
        <v>59</v>
      </c>
      <c r="E126" s="15"/>
      <c r="F126" s="15"/>
      <c r="G126" s="15"/>
      <c r="H126" s="15"/>
      <c r="I126" s="15"/>
      <c r="J126" s="487" t="s">
        <v>59</v>
      </c>
      <c r="K126" s="15"/>
      <c r="L126" s="15"/>
      <c r="M126" s="15"/>
      <c r="N126" s="15"/>
      <c r="O126" s="197"/>
    </row>
    <row r="127" spans="1:15" ht="25.5" hidden="1" x14ac:dyDescent="0.25">
      <c r="A127" s="196"/>
      <c r="B127" s="13"/>
      <c r="C127" s="322" t="s">
        <v>100</v>
      </c>
      <c r="D127" s="25"/>
      <c r="E127" s="15"/>
      <c r="F127" s="15"/>
      <c r="G127" s="15"/>
      <c r="H127" s="15"/>
      <c r="I127" s="15"/>
      <c r="J127" s="26"/>
      <c r="K127" s="15"/>
      <c r="L127" s="15"/>
      <c r="M127" s="15"/>
      <c r="N127" s="15"/>
      <c r="O127" s="197"/>
    </row>
    <row r="128" spans="1:15" ht="14.25" hidden="1" x14ac:dyDescent="0.25">
      <c r="A128" s="196"/>
      <c r="B128" s="440" t="s">
        <v>70</v>
      </c>
      <c r="C128" s="289" t="s">
        <v>102</v>
      </c>
      <c r="D128" s="271"/>
      <c r="E128" s="15"/>
      <c r="F128" s="15"/>
      <c r="G128" s="15"/>
      <c r="H128" s="15"/>
      <c r="I128" s="15"/>
      <c r="J128" s="277"/>
      <c r="K128" s="15"/>
      <c r="L128" s="15"/>
      <c r="M128" s="15"/>
      <c r="N128" s="15"/>
      <c r="O128" s="197"/>
    </row>
    <row r="129" spans="1:15" ht="14.25" hidden="1" x14ac:dyDescent="0.25">
      <c r="A129" s="196"/>
      <c r="B129" s="440" t="s">
        <v>70</v>
      </c>
      <c r="C129" s="289" t="s">
        <v>103</v>
      </c>
      <c r="D129" s="271"/>
      <c r="E129" s="15"/>
      <c r="F129" s="15"/>
      <c r="G129" s="15"/>
      <c r="H129" s="15"/>
      <c r="I129" s="15"/>
      <c r="J129" s="277"/>
      <c r="K129" s="15"/>
      <c r="L129" s="15"/>
      <c r="M129" s="15"/>
      <c r="N129" s="15"/>
      <c r="O129" s="197"/>
    </row>
    <row r="130" spans="1:15" ht="25.5" hidden="1" x14ac:dyDescent="0.25">
      <c r="A130" s="196"/>
      <c r="B130" s="440" t="s">
        <v>70</v>
      </c>
      <c r="C130" s="323" t="s">
        <v>106</v>
      </c>
      <c r="D130" s="18" t="str">
        <f>IF(D128&lt;=F$13,"Yes","No")</f>
        <v>Yes</v>
      </c>
      <c r="E130" s="15"/>
      <c r="F130" s="15"/>
      <c r="G130" s="15"/>
      <c r="H130" s="15"/>
      <c r="I130" s="15"/>
      <c r="J130" s="27" t="str">
        <f>IF(J128&lt;=L$13,"Yes","No")</f>
        <v>Yes</v>
      </c>
      <c r="K130" s="15"/>
      <c r="L130" s="15"/>
      <c r="M130" s="15"/>
      <c r="N130" s="15"/>
      <c r="O130" s="197"/>
    </row>
    <row r="131" spans="1:15" ht="25.5" hidden="1" x14ac:dyDescent="0.25">
      <c r="A131" s="196"/>
      <c r="B131" s="440" t="s">
        <v>70</v>
      </c>
      <c r="C131" s="323" t="s">
        <v>107</v>
      </c>
      <c r="D131" s="18" t="str">
        <f>IF(D129&lt;=F$13,"Yes","No")</f>
        <v>Yes</v>
      </c>
      <c r="E131" s="15"/>
      <c r="F131" s="15"/>
      <c r="G131" s="15"/>
      <c r="H131" s="15"/>
      <c r="I131" s="15"/>
      <c r="J131" s="27" t="str">
        <f>IF(J129&lt;=L$13,"Yes","No")</f>
        <v>Yes</v>
      </c>
      <c r="K131" s="15"/>
      <c r="L131" s="15"/>
      <c r="M131" s="15"/>
      <c r="N131" s="15"/>
      <c r="O131" s="197"/>
    </row>
    <row r="132" spans="1:15" ht="25.5" hidden="1" x14ac:dyDescent="0.25">
      <c r="A132" s="196"/>
      <c r="B132" s="440" t="s">
        <v>70</v>
      </c>
      <c r="C132" s="323" t="s">
        <v>108</v>
      </c>
      <c r="D132" s="18" t="str">
        <f>IF(D129&lt;=D128,"Yes","No")</f>
        <v>Yes</v>
      </c>
      <c r="E132" s="15"/>
      <c r="F132" s="15"/>
      <c r="G132" s="15"/>
      <c r="H132" s="15"/>
      <c r="I132" s="15"/>
      <c r="J132" s="27" t="str">
        <f>IF(J129&lt;=J128,"Yes","No")</f>
        <v>Yes</v>
      </c>
      <c r="K132" s="15"/>
      <c r="L132" s="15"/>
      <c r="M132" s="15"/>
      <c r="N132" s="15"/>
      <c r="O132" s="197"/>
    </row>
    <row r="133" spans="1:15" ht="14.25" hidden="1" x14ac:dyDescent="0.25">
      <c r="A133" s="196"/>
      <c r="B133" s="3"/>
      <c r="C133" s="300" t="s">
        <v>101</v>
      </c>
      <c r="D133" s="28"/>
      <c r="E133" s="15"/>
      <c r="F133" s="15"/>
      <c r="G133" s="15"/>
      <c r="H133" s="15"/>
      <c r="I133" s="15"/>
      <c r="J133" s="29"/>
      <c r="K133" s="15"/>
      <c r="L133" s="15"/>
      <c r="M133" s="15"/>
      <c r="N133" s="15"/>
      <c r="O133" s="197"/>
    </row>
    <row r="134" spans="1:15" ht="14.25" hidden="1" x14ac:dyDescent="0.25">
      <c r="A134" s="196"/>
      <c r="B134" s="440" t="s">
        <v>70</v>
      </c>
      <c r="C134" s="289" t="s">
        <v>102</v>
      </c>
      <c r="D134" s="271"/>
      <c r="E134" s="15"/>
      <c r="F134" s="15"/>
      <c r="G134" s="15"/>
      <c r="H134" s="15"/>
      <c r="I134" s="15"/>
      <c r="J134" s="277"/>
      <c r="K134" s="15"/>
      <c r="L134" s="15"/>
      <c r="M134" s="15"/>
      <c r="N134" s="15"/>
      <c r="O134" s="197"/>
    </row>
    <row r="135" spans="1:15" ht="14.25" hidden="1" x14ac:dyDescent="0.25">
      <c r="A135" s="196"/>
      <c r="B135" s="440" t="s">
        <v>70</v>
      </c>
      <c r="C135" s="289" t="s">
        <v>103</v>
      </c>
      <c r="D135" s="271"/>
      <c r="E135" s="15"/>
      <c r="F135" s="15"/>
      <c r="G135" s="15"/>
      <c r="H135" s="15"/>
      <c r="I135" s="15"/>
      <c r="J135" s="277"/>
      <c r="K135" s="15"/>
      <c r="L135" s="15"/>
      <c r="M135" s="15"/>
      <c r="N135" s="15"/>
      <c r="O135" s="197"/>
    </row>
    <row r="136" spans="1:15" ht="25.5" hidden="1" x14ac:dyDescent="0.25">
      <c r="A136" s="196"/>
      <c r="B136" s="440" t="s">
        <v>70</v>
      </c>
      <c r="C136" s="323" t="s">
        <v>98</v>
      </c>
      <c r="D136" s="18" t="str">
        <f>IF(D134&lt;=E$22,"Yes","No")</f>
        <v>Yes</v>
      </c>
      <c r="E136" s="15"/>
      <c r="F136" s="15"/>
      <c r="G136" s="15"/>
      <c r="H136" s="15"/>
      <c r="I136" s="15"/>
      <c r="J136" s="27" t="str">
        <f>IF(J134&lt;=K$22,"Yes","No")</f>
        <v>Yes</v>
      </c>
      <c r="K136" s="15"/>
      <c r="L136" s="15"/>
      <c r="M136" s="15"/>
      <c r="N136" s="15"/>
      <c r="O136" s="197"/>
    </row>
    <row r="137" spans="1:15" ht="25.5" hidden="1" x14ac:dyDescent="0.25">
      <c r="A137" s="196"/>
      <c r="B137" s="440" t="s">
        <v>70</v>
      </c>
      <c r="C137" s="323" t="s">
        <v>99</v>
      </c>
      <c r="D137" s="18" t="str">
        <f>IF(D135&lt;=E$22,"Yes","No")</f>
        <v>Yes</v>
      </c>
      <c r="E137" s="15"/>
      <c r="F137" s="15"/>
      <c r="G137" s="15"/>
      <c r="H137" s="15"/>
      <c r="I137" s="15"/>
      <c r="J137" s="27" t="str">
        <f>IF(J135&lt;=K$22,"Yes","No")</f>
        <v>Yes</v>
      </c>
      <c r="K137" s="15"/>
      <c r="L137" s="15"/>
      <c r="M137" s="15"/>
      <c r="N137" s="15"/>
      <c r="O137" s="197"/>
    </row>
    <row r="138" spans="1:15" ht="25.5" hidden="1" x14ac:dyDescent="0.25">
      <c r="A138" s="196"/>
      <c r="B138" s="441" t="s">
        <v>70</v>
      </c>
      <c r="C138" s="324" t="s">
        <v>109</v>
      </c>
      <c r="D138" s="20" t="str">
        <f>IF(D135&lt;=D134,"Yes","No")</f>
        <v>Yes</v>
      </c>
      <c r="E138" s="15"/>
      <c r="F138" s="15"/>
      <c r="G138" s="15"/>
      <c r="H138" s="15"/>
      <c r="I138" s="15"/>
      <c r="J138" s="30" t="str">
        <f>IF(J135&lt;=J134,"Yes","No")</f>
        <v>Yes</v>
      </c>
      <c r="K138" s="15"/>
      <c r="L138" s="15"/>
      <c r="M138" s="15"/>
      <c r="N138" s="15"/>
      <c r="O138" s="197"/>
    </row>
    <row r="139" spans="1:15" ht="45" hidden="1" customHeight="1" x14ac:dyDescent="0.25">
      <c r="A139" s="325" t="s">
        <v>123</v>
      </c>
      <c r="B139" s="284"/>
      <c r="C139" s="285"/>
      <c r="D139" s="285"/>
      <c r="E139" s="285"/>
      <c r="F139" s="285"/>
      <c r="G139" s="285"/>
      <c r="H139" s="285"/>
      <c r="I139" s="285"/>
      <c r="J139" s="285"/>
      <c r="K139" s="285"/>
      <c r="L139" s="285"/>
      <c r="M139" s="285"/>
      <c r="N139" s="285"/>
      <c r="O139" s="195"/>
    </row>
    <row r="140" spans="1:15" ht="15" hidden="1" customHeight="1" x14ac:dyDescent="0.25">
      <c r="A140" s="196"/>
      <c r="B140" s="539" t="s">
        <v>364</v>
      </c>
      <c r="C140" s="553"/>
      <c r="D140" s="508" t="s">
        <v>58</v>
      </c>
      <c r="E140" s="509"/>
      <c r="F140" s="15"/>
      <c r="G140" s="15"/>
      <c r="H140" s="15"/>
      <c r="I140" s="15"/>
      <c r="J140" s="510" t="s">
        <v>0</v>
      </c>
      <c r="K140" s="509"/>
      <c r="L140" s="15"/>
      <c r="M140" s="15"/>
      <c r="N140" s="15"/>
      <c r="O140" s="197"/>
    </row>
    <row r="141" spans="1:15" ht="30" hidden="1" customHeight="1" x14ac:dyDescent="0.25">
      <c r="A141" s="196"/>
      <c r="B141" s="539"/>
      <c r="C141" s="554"/>
      <c r="D141" s="485" t="s">
        <v>59</v>
      </c>
      <c r="E141" s="15"/>
      <c r="F141" s="15"/>
      <c r="G141" s="15"/>
      <c r="H141" s="15"/>
      <c r="I141" s="15"/>
      <c r="J141" s="487" t="s">
        <v>59</v>
      </c>
      <c r="K141" s="15"/>
      <c r="L141" s="15"/>
      <c r="M141" s="15"/>
      <c r="N141" s="15"/>
      <c r="O141" s="197"/>
    </row>
    <row r="142" spans="1:15" ht="25.5" hidden="1" x14ac:dyDescent="0.25">
      <c r="A142" s="196"/>
      <c r="B142" s="545">
        <v>27</v>
      </c>
      <c r="C142" s="326" t="s">
        <v>124</v>
      </c>
      <c r="D142" s="327"/>
      <c r="E142" s="15"/>
      <c r="F142" s="15"/>
      <c r="G142" s="15"/>
      <c r="H142" s="15"/>
      <c r="I142" s="15"/>
      <c r="J142" s="442"/>
      <c r="K142" s="15"/>
      <c r="L142" s="15"/>
      <c r="M142" s="15"/>
      <c r="N142" s="15"/>
      <c r="O142" s="197"/>
    </row>
    <row r="143" spans="1:15" ht="38.25" hidden="1" x14ac:dyDescent="0.25">
      <c r="A143" s="196"/>
      <c r="B143" s="546"/>
      <c r="C143" s="328" t="s">
        <v>360</v>
      </c>
      <c r="D143" s="271"/>
      <c r="E143" s="15"/>
      <c r="F143" s="15"/>
      <c r="G143" s="15"/>
      <c r="H143" s="15"/>
      <c r="I143" s="15"/>
      <c r="J143" s="443"/>
      <c r="K143" s="15"/>
      <c r="L143" s="15"/>
      <c r="M143" s="15"/>
      <c r="N143" s="15"/>
      <c r="O143" s="197"/>
    </row>
    <row r="144" spans="1:15" ht="14.25" hidden="1" x14ac:dyDescent="0.25">
      <c r="A144" s="196"/>
      <c r="B144" s="546"/>
      <c r="C144" s="329" t="s">
        <v>116</v>
      </c>
      <c r="D144" s="271"/>
      <c r="E144" s="15"/>
      <c r="F144" s="15"/>
      <c r="G144" s="15"/>
      <c r="H144" s="15"/>
      <c r="I144" s="15"/>
      <c r="J144" s="443"/>
      <c r="K144" s="15"/>
      <c r="L144" s="15"/>
      <c r="M144" s="15"/>
      <c r="N144" s="15"/>
      <c r="O144" s="197"/>
    </row>
    <row r="145" spans="1:15" ht="25.5" hidden="1" x14ac:dyDescent="0.25">
      <c r="A145" s="196"/>
      <c r="B145" s="546"/>
      <c r="C145" s="329" t="s">
        <v>357</v>
      </c>
      <c r="D145" s="271"/>
      <c r="E145" s="15"/>
      <c r="F145" s="15"/>
      <c r="G145" s="15"/>
      <c r="H145" s="15"/>
      <c r="I145" s="15"/>
      <c r="J145" s="443"/>
      <c r="K145" s="15"/>
      <c r="L145" s="15"/>
      <c r="M145" s="15"/>
      <c r="N145" s="15"/>
      <c r="O145" s="197"/>
    </row>
    <row r="146" spans="1:15" ht="14.25" hidden="1" x14ac:dyDescent="0.25">
      <c r="A146" s="196"/>
      <c r="B146" s="546"/>
      <c r="C146" s="328" t="s">
        <v>117</v>
      </c>
      <c r="D146" s="271"/>
      <c r="E146" s="15"/>
      <c r="F146" s="15"/>
      <c r="G146" s="15"/>
      <c r="H146" s="15"/>
      <c r="I146" s="15"/>
      <c r="J146" s="443"/>
      <c r="K146" s="15"/>
      <c r="L146" s="15"/>
      <c r="M146" s="15"/>
      <c r="N146" s="15"/>
      <c r="O146" s="197"/>
    </row>
    <row r="147" spans="1:15" ht="14.25" hidden="1" x14ac:dyDescent="0.25">
      <c r="A147" s="196"/>
      <c r="B147" s="546"/>
      <c r="C147" s="328" t="s">
        <v>118</v>
      </c>
      <c r="D147" s="271"/>
      <c r="E147" s="15"/>
      <c r="F147" s="15"/>
      <c r="G147" s="15"/>
      <c r="H147" s="15"/>
      <c r="I147" s="15"/>
      <c r="J147" s="443"/>
      <c r="K147" s="15"/>
      <c r="L147" s="15"/>
      <c r="M147" s="15"/>
      <c r="N147" s="15"/>
      <c r="O147" s="197"/>
    </row>
    <row r="148" spans="1:15" ht="25.5" hidden="1" x14ac:dyDescent="0.25">
      <c r="A148" s="196"/>
      <c r="B148" s="546"/>
      <c r="C148" s="326" t="s">
        <v>125</v>
      </c>
      <c r="D148" s="317" t="str">
        <f>IF(AND(ISNUMBER(D143),ISNUMBER(D146),ISNUMBER(D147)),D143+ D146+D147,"")</f>
        <v/>
      </c>
      <c r="E148" s="15"/>
      <c r="F148" s="15"/>
      <c r="G148" s="15"/>
      <c r="H148" s="15"/>
      <c r="I148" s="15"/>
      <c r="J148" s="317" t="str">
        <f>IF(AND(ISNUMBER(J143),ISNUMBER(J146),ISNUMBER(J147)),J143+ J146+J147,"")</f>
        <v/>
      </c>
      <c r="K148" s="15"/>
      <c r="L148" s="15"/>
      <c r="M148" s="15"/>
      <c r="N148" s="15"/>
      <c r="O148" s="197"/>
    </row>
    <row r="149" spans="1:15" ht="38.25" hidden="1" x14ac:dyDescent="0.25">
      <c r="A149" s="196"/>
      <c r="B149" s="546"/>
      <c r="C149" s="328" t="s">
        <v>358</v>
      </c>
      <c r="D149" s="271"/>
      <c r="E149" s="15"/>
      <c r="F149" s="15"/>
      <c r="G149" s="15"/>
      <c r="H149" s="15"/>
      <c r="I149" s="15"/>
      <c r="J149" s="444"/>
      <c r="K149" s="15"/>
      <c r="L149" s="15"/>
      <c r="M149" s="15"/>
      <c r="N149" s="15"/>
      <c r="O149" s="197"/>
    </row>
    <row r="150" spans="1:15" ht="25.5" hidden="1" x14ac:dyDescent="0.25">
      <c r="A150" s="196"/>
      <c r="B150" s="546"/>
      <c r="C150" s="328" t="s">
        <v>359</v>
      </c>
      <c r="D150" s="271"/>
      <c r="E150" s="15"/>
      <c r="F150" s="15"/>
      <c r="G150" s="15"/>
      <c r="H150" s="15"/>
      <c r="I150" s="15"/>
      <c r="J150" s="444"/>
      <c r="K150" s="15"/>
      <c r="L150" s="15"/>
      <c r="M150" s="15"/>
      <c r="N150" s="15"/>
      <c r="O150" s="197"/>
    </row>
    <row r="151" spans="1:15" ht="14.25" hidden="1" x14ac:dyDescent="0.25">
      <c r="A151" s="196"/>
      <c r="B151" s="546"/>
      <c r="C151" s="449" t="s">
        <v>119</v>
      </c>
      <c r="D151" s="457" t="str">
        <f>IF(AND(ISNUMBER(D149),ISNUMBER(D150)),D149+D150,"")</f>
        <v/>
      </c>
      <c r="E151" s="15"/>
      <c r="F151" s="15"/>
      <c r="G151" s="15"/>
      <c r="H151" s="15"/>
      <c r="I151" s="15"/>
      <c r="J151" s="457" t="str">
        <f>IF(AND(ISNUMBER(J149),ISNUMBER(J150)),J149+J150,"")</f>
        <v/>
      </c>
      <c r="K151" s="15"/>
      <c r="L151" s="15"/>
      <c r="M151" s="15"/>
      <c r="N151" s="15"/>
      <c r="O151" s="197"/>
    </row>
    <row r="152" spans="1:15" s="460" customFormat="1" ht="14.25" hidden="1" x14ac:dyDescent="0.25">
      <c r="A152" s="263"/>
      <c r="B152" s="463"/>
      <c r="C152" s="458"/>
      <c r="D152" s="459"/>
      <c r="E152" s="330"/>
      <c r="F152" s="330"/>
      <c r="G152" s="330"/>
      <c r="H152" s="330"/>
      <c r="I152" s="330"/>
      <c r="J152" s="459"/>
      <c r="K152" s="330"/>
      <c r="L152" s="330"/>
      <c r="M152" s="330"/>
      <c r="N152" s="330"/>
      <c r="O152" s="263"/>
    </row>
    <row r="153" spans="1:15" s="416" customFormat="1" ht="15.75" hidden="1" customHeight="1" x14ac:dyDescent="0.25">
      <c r="A153" s="431" t="s">
        <v>114</v>
      </c>
      <c r="B153" s="450"/>
      <c r="C153" s="338"/>
      <c r="D153" s="338"/>
      <c r="E153" s="338"/>
      <c r="F153" s="338"/>
      <c r="G153" s="338"/>
      <c r="H153" s="338"/>
      <c r="I153" s="338"/>
      <c r="J153" s="338"/>
      <c r="K153" s="338"/>
      <c r="L153" s="338"/>
      <c r="M153" s="338"/>
      <c r="N153" s="338"/>
      <c r="O153" s="1"/>
    </row>
    <row r="154" spans="1:15" ht="14.25" hidden="1" customHeight="1" x14ac:dyDescent="0.25">
      <c r="A154" s="196"/>
      <c r="B154" s="15"/>
      <c r="C154" s="15"/>
      <c r="D154" s="15"/>
      <c r="E154" s="15"/>
      <c r="F154" s="15"/>
      <c r="G154" s="15"/>
      <c r="H154" s="15"/>
      <c r="I154" s="15"/>
      <c r="J154" s="15"/>
      <c r="K154" s="15"/>
      <c r="L154" s="15"/>
      <c r="M154" s="15"/>
      <c r="N154" s="15"/>
      <c r="O154" s="197"/>
    </row>
    <row r="155" spans="1:15" ht="14.25" hidden="1" x14ac:dyDescent="0.25">
      <c r="A155" s="196"/>
      <c r="B155" s="330"/>
      <c r="C155" s="547" t="s">
        <v>127</v>
      </c>
      <c r="D155" s="548"/>
      <c r="E155" s="548"/>
      <c r="F155" s="548"/>
      <c r="G155" s="548"/>
      <c r="H155" s="548"/>
      <c r="I155" s="549"/>
      <c r="J155" s="508" t="s">
        <v>0</v>
      </c>
      <c r="K155" s="509"/>
      <c r="L155" s="15"/>
      <c r="M155" s="15"/>
      <c r="N155" s="15"/>
      <c r="O155" s="197"/>
    </row>
    <row r="156" spans="1:15" ht="14.25" hidden="1" x14ac:dyDescent="0.25">
      <c r="A156" s="196"/>
      <c r="B156" s="297"/>
      <c r="C156" s="550"/>
      <c r="D156" s="551"/>
      <c r="E156" s="551"/>
      <c r="F156" s="551"/>
      <c r="G156" s="551"/>
      <c r="H156" s="551"/>
      <c r="I156" s="552"/>
      <c r="J156" s="485" t="s">
        <v>33</v>
      </c>
      <c r="K156" s="330"/>
      <c r="L156" s="15"/>
      <c r="M156" s="15"/>
      <c r="N156" s="15"/>
      <c r="O156" s="197"/>
    </row>
    <row r="157" spans="1:15" ht="14.25" hidden="1" x14ac:dyDescent="0.25">
      <c r="A157" s="196"/>
      <c r="B157" s="13"/>
      <c r="C157" s="331" t="s">
        <v>9</v>
      </c>
      <c r="D157" s="332"/>
      <c r="E157" s="332"/>
      <c r="F157" s="332"/>
      <c r="G157" s="332"/>
      <c r="H157" s="332"/>
      <c r="I157" s="333"/>
      <c r="J157" s="22" t="str">
        <f>IF(AND(ISNUMBER(J158),ISNUMBER(J161),ISNUMBER(J187)),J158+J161+J187,"")</f>
        <v/>
      </c>
      <c r="K157" s="15"/>
      <c r="L157" s="15"/>
      <c r="M157" s="15"/>
      <c r="N157" s="15"/>
      <c r="O157" s="197"/>
    </row>
    <row r="158" spans="1:15" ht="14.25" hidden="1" x14ac:dyDescent="0.25">
      <c r="A158" s="334"/>
      <c r="B158" s="3"/>
      <c r="C158" s="335" t="s">
        <v>15</v>
      </c>
      <c r="D158" s="336"/>
      <c r="E158" s="336"/>
      <c r="F158" s="336"/>
      <c r="G158" s="336"/>
      <c r="H158" s="336"/>
      <c r="I158" s="337"/>
      <c r="J158" s="317" t="str">
        <f>IF(AND(ISNUMBER(J159),ISNUMBER(J160)),SUM(J159:J160),"")</f>
        <v/>
      </c>
      <c r="K158" s="338"/>
      <c r="L158" s="338"/>
      <c r="M158" s="338"/>
      <c r="N158" s="338"/>
      <c r="O158" s="339"/>
    </row>
    <row r="159" spans="1:15" ht="14.25" hidden="1" x14ac:dyDescent="0.25">
      <c r="A159" s="334"/>
      <c r="B159" s="3"/>
      <c r="C159" s="340" t="s">
        <v>60</v>
      </c>
      <c r="D159" s="336"/>
      <c r="E159" s="336"/>
      <c r="F159" s="336"/>
      <c r="G159" s="336"/>
      <c r="H159" s="336"/>
      <c r="I159" s="337"/>
      <c r="J159" s="271"/>
      <c r="K159" s="338"/>
      <c r="L159" s="338"/>
      <c r="M159" s="338"/>
      <c r="N159" s="338"/>
      <c r="O159" s="339"/>
    </row>
    <row r="160" spans="1:15" ht="14.25" hidden="1" x14ac:dyDescent="0.25">
      <c r="A160" s="334"/>
      <c r="B160" s="3"/>
      <c r="C160" s="340" t="s">
        <v>35</v>
      </c>
      <c r="D160" s="336"/>
      <c r="E160" s="336"/>
      <c r="F160" s="336"/>
      <c r="G160" s="336"/>
      <c r="H160" s="336"/>
      <c r="I160" s="337"/>
      <c r="J160" s="271"/>
      <c r="K160" s="338"/>
      <c r="L160" s="338"/>
      <c r="M160" s="338"/>
      <c r="N160" s="338"/>
      <c r="O160" s="339"/>
    </row>
    <row r="161" spans="1:15" ht="14.25" hidden="1" x14ac:dyDescent="0.25">
      <c r="A161" s="334"/>
      <c r="B161" s="3"/>
      <c r="C161" s="335" t="s">
        <v>16</v>
      </c>
      <c r="D161" s="336"/>
      <c r="E161" s="336"/>
      <c r="F161" s="336"/>
      <c r="G161" s="336"/>
      <c r="H161" s="336"/>
      <c r="I161" s="337"/>
      <c r="J161" s="317" t="str">
        <f>IF(AND(ISNUMBER(J162),ISNUMBER(J163),ISNUMBER(J164)),SUM(J162:J164),"")</f>
        <v/>
      </c>
      <c r="K161" s="338"/>
      <c r="L161" s="338"/>
      <c r="M161" s="338"/>
      <c r="N161" s="338"/>
      <c r="O161" s="339"/>
    </row>
    <row r="162" spans="1:15" ht="14.25" hidden="1" x14ac:dyDescent="0.25">
      <c r="A162" s="334"/>
      <c r="B162" s="3"/>
      <c r="C162" s="340" t="s">
        <v>60</v>
      </c>
      <c r="D162" s="336"/>
      <c r="E162" s="336"/>
      <c r="F162" s="336"/>
      <c r="G162" s="336"/>
      <c r="H162" s="336"/>
      <c r="I162" s="337"/>
      <c r="J162" s="271"/>
      <c r="K162" s="338"/>
      <c r="L162" s="338"/>
      <c r="M162" s="338"/>
      <c r="N162" s="338"/>
      <c r="O162" s="339"/>
    </row>
    <row r="163" spans="1:15" ht="14.25" hidden="1" x14ac:dyDescent="0.25">
      <c r="A163" s="334"/>
      <c r="B163" s="3"/>
      <c r="C163" s="340" t="s">
        <v>36</v>
      </c>
      <c r="D163" s="336"/>
      <c r="E163" s="336"/>
      <c r="F163" s="336"/>
      <c r="G163" s="336"/>
      <c r="H163" s="336"/>
      <c r="I163" s="337"/>
      <c r="J163" s="271"/>
      <c r="K163" s="338"/>
      <c r="L163" s="338"/>
      <c r="M163" s="338"/>
      <c r="N163" s="338"/>
      <c r="O163" s="339"/>
    </row>
    <row r="164" spans="1:15" ht="14.25" hidden="1" x14ac:dyDescent="0.25">
      <c r="A164" s="334"/>
      <c r="B164" s="3"/>
      <c r="C164" s="340" t="s">
        <v>37</v>
      </c>
      <c r="D164" s="336"/>
      <c r="E164" s="336"/>
      <c r="F164" s="336"/>
      <c r="G164" s="336"/>
      <c r="H164" s="336"/>
      <c r="I164" s="337"/>
      <c r="J164" s="317" t="str">
        <f>IF(AND(ISNUMBER(J165),ISNUMBER(J172),ISNUMBER(J173),ISNUMBER(J178),ISNUMBER(J184)),SUM(J165,J172,J173,J178,J184),"")</f>
        <v/>
      </c>
      <c r="K164" s="338"/>
      <c r="L164" s="338"/>
      <c r="M164" s="338"/>
      <c r="N164" s="338"/>
      <c r="O164" s="339"/>
    </row>
    <row r="165" spans="1:15" ht="14.25" hidden="1" x14ac:dyDescent="0.25">
      <c r="A165" s="334"/>
      <c r="B165" s="3"/>
      <c r="C165" s="341" t="s">
        <v>38</v>
      </c>
      <c r="D165" s="336"/>
      <c r="E165" s="336"/>
      <c r="F165" s="336"/>
      <c r="G165" s="336"/>
      <c r="H165" s="336"/>
      <c r="I165" s="337"/>
      <c r="J165" s="317" t="str">
        <f>IF(AND(ISNUMBER(J166),ISNUMBER(J170),ISNUMBER(J171)),SUM(J166,J170:J171),"")</f>
        <v/>
      </c>
      <c r="K165" s="338"/>
      <c r="L165" s="338"/>
      <c r="M165" s="338"/>
      <c r="N165" s="338"/>
      <c r="O165" s="339"/>
    </row>
    <row r="166" spans="1:15" ht="14.25" hidden="1" x14ac:dyDescent="0.25">
      <c r="A166" s="334"/>
      <c r="B166" s="3"/>
      <c r="C166" s="342" t="s">
        <v>1</v>
      </c>
      <c r="D166" s="336"/>
      <c r="E166" s="336"/>
      <c r="F166" s="336"/>
      <c r="G166" s="336"/>
      <c r="H166" s="336"/>
      <c r="I166" s="337"/>
      <c r="J166" s="271"/>
      <c r="K166" s="338"/>
      <c r="L166" s="338"/>
      <c r="M166" s="338"/>
      <c r="N166" s="338"/>
      <c r="O166" s="339"/>
    </row>
    <row r="167" spans="1:15" ht="14.25" hidden="1" x14ac:dyDescent="0.25">
      <c r="A167" s="334"/>
      <c r="B167" s="3"/>
      <c r="C167" s="494" t="s">
        <v>27</v>
      </c>
      <c r="D167" s="336"/>
      <c r="E167" s="336"/>
      <c r="F167" s="336"/>
      <c r="G167" s="336"/>
      <c r="H167" s="336"/>
      <c r="I167" s="337"/>
      <c r="J167" s="271"/>
      <c r="K167" s="338"/>
      <c r="L167" s="338"/>
      <c r="M167" s="338"/>
      <c r="N167" s="338"/>
      <c r="O167" s="339"/>
    </row>
    <row r="168" spans="1:15" ht="14.25" hidden="1" x14ac:dyDescent="0.25">
      <c r="A168" s="334"/>
      <c r="B168" s="3"/>
      <c r="C168" s="536" t="s">
        <v>129</v>
      </c>
      <c r="D168" s="537"/>
      <c r="E168" s="537"/>
      <c r="F168" s="537"/>
      <c r="G168" s="537"/>
      <c r="H168" s="537"/>
      <c r="I168" s="538"/>
      <c r="J168" s="271"/>
      <c r="K168" s="338"/>
      <c r="L168" s="338"/>
      <c r="M168" s="338"/>
      <c r="N168" s="338"/>
      <c r="O168" s="339"/>
    </row>
    <row r="169" spans="1:15" ht="14.25" hidden="1" x14ac:dyDescent="0.25">
      <c r="A169" s="334"/>
      <c r="B169" s="3"/>
      <c r="C169" s="343" t="str">
        <f>CONCATENATE("Check: PSEs in rows ", ROW(C167), " and ", ROW(C168), " should be less than or equal to overall PSEs in row ", ROW(C166))</f>
        <v>Check: PSEs in rows 167 and 168 should be less than or equal to overall PSEs in row 166</v>
      </c>
      <c r="D169" s="336"/>
      <c r="E169" s="336"/>
      <c r="F169" s="336"/>
      <c r="G169" s="336"/>
      <c r="H169" s="336"/>
      <c r="I169" s="337"/>
      <c r="J169" s="18" t="str">
        <f>IF(J167+J168&lt;=J166,"Yes","No")</f>
        <v>Yes</v>
      </c>
      <c r="K169" s="338"/>
      <c r="L169" s="338"/>
      <c r="M169" s="338"/>
      <c r="N169" s="338"/>
      <c r="O169" s="339"/>
    </row>
    <row r="170" spans="1:15" ht="14.25" hidden="1" x14ac:dyDescent="0.25">
      <c r="A170" s="334"/>
      <c r="B170" s="3"/>
      <c r="C170" s="344" t="s">
        <v>39</v>
      </c>
      <c r="D170" s="336"/>
      <c r="E170" s="336"/>
      <c r="F170" s="336"/>
      <c r="G170" s="336"/>
      <c r="H170" s="336"/>
      <c r="I170" s="337"/>
      <c r="J170" s="271"/>
      <c r="K170" s="338"/>
      <c r="L170" s="338"/>
      <c r="M170" s="338"/>
      <c r="N170" s="338"/>
      <c r="O170" s="339"/>
    </row>
    <row r="171" spans="1:15" ht="14.25" hidden="1" x14ac:dyDescent="0.25">
      <c r="A171" s="334"/>
      <c r="B171" s="3"/>
      <c r="C171" s="344" t="s">
        <v>61</v>
      </c>
      <c r="D171" s="336"/>
      <c r="E171" s="336"/>
      <c r="F171" s="336"/>
      <c r="G171" s="336"/>
      <c r="H171" s="336"/>
      <c r="I171" s="337"/>
      <c r="J171" s="271"/>
      <c r="K171" s="338"/>
      <c r="L171" s="338"/>
      <c r="M171" s="338"/>
      <c r="N171" s="338"/>
      <c r="O171" s="339"/>
    </row>
    <row r="172" spans="1:15" ht="14.25" hidden="1" x14ac:dyDescent="0.25">
      <c r="A172" s="334"/>
      <c r="B172" s="3"/>
      <c r="C172" s="341" t="s">
        <v>42</v>
      </c>
      <c r="D172" s="336"/>
      <c r="E172" s="336"/>
      <c r="F172" s="336"/>
      <c r="G172" s="336"/>
      <c r="H172" s="336"/>
      <c r="I172" s="337"/>
      <c r="J172" s="271"/>
      <c r="K172" s="338"/>
      <c r="L172" s="338"/>
      <c r="M172" s="338"/>
      <c r="N172" s="338"/>
      <c r="O172" s="339"/>
    </row>
    <row r="173" spans="1:15" ht="14.25" hidden="1" x14ac:dyDescent="0.25">
      <c r="A173" s="334"/>
      <c r="B173" s="3"/>
      <c r="C173" s="341" t="s">
        <v>120</v>
      </c>
      <c r="D173" s="336"/>
      <c r="E173" s="336"/>
      <c r="F173" s="336"/>
      <c r="G173" s="336"/>
      <c r="H173" s="336"/>
      <c r="I173" s="337"/>
      <c r="J173" s="317" t="str">
        <f>IF(AND(ISNUMBER(J174),ISNUMBER(J175),ISNUMBER(J176),ISNUMBER(J177)),SUM(J174:J177),"")</f>
        <v/>
      </c>
      <c r="K173" s="338"/>
      <c r="L173" s="338"/>
      <c r="M173" s="338"/>
      <c r="N173" s="338"/>
      <c r="O173" s="339"/>
    </row>
    <row r="174" spans="1:15" ht="14.25" hidden="1" x14ac:dyDescent="0.25">
      <c r="A174" s="334"/>
      <c r="B174" s="3"/>
      <c r="C174" s="342" t="s">
        <v>12</v>
      </c>
      <c r="D174" s="336"/>
      <c r="E174" s="336"/>
      <c r="F174" s="336"/>
      <c r="G174" s="336"/>
      <c r="H174" s="336"/>
      <c r="I174" s="337"/>
      <c r="J174" s="271"/>
      <c r="K174" s="338"/>
      <c r="L174" s="338"/>
      <c r="M174" s="338"/>
      <c r="N174" s="338"/>
      <c r="O174" s="339"/>
    </row>
    <row r="175" spans="1:15" ht="14.25" hidden="1" x14ac:dyDescent="0.25">
      <c r="A175" s="334"/>
      <c r="B175" s="3"/>
      <c r="C175" s="342" t="s">
        <v>11</v>
      </c>
      <c r="D175" s="336"/>
      <c r="E175" s="336"/>
      <c r="F175" s="336"/>
      <c r="G175" s="336"/>
      <c r="H175" s="336"/>
      <c r="I175" s="337"/>
      <c r="J175" s="271"/>
      <c r="K175" s="338"/>
      <c r="L175" s="338"/>
      <c r="M175" s="338"/>
      <c r="N175" s="338"/>
      <c r="O175" s="339"/>
    </row>
    <row r="176" spans="1:15" ht="14.25" hidden="1" x14ac:dyDescent="0.25">
      <c r="A176" s="334"/>
      <c r="B176" s="3"/>
      <c r="C176" s="342" t="s">
        <v>41</v>
      </c>
      <c r="D176" s="336"/>
      <c r="E176" s="336"/>
      <c r="F176" s="336"/>
      <c r="G176" s="336"/>
      <c r="H176" s="336"/>
      <c r="I176" s="337"/>
      <c r="J176" s="271"/>
      <c r="K176" s="338"/>
      <c r="L176" s="338"/>
      <c r="M176" s="338"/>
      <c r="N176" s="338"/>
      <c r="O176" s="339"/>
    </row>
    <row r="177" spans="1:15" ht="14.25" hidden="1" x14ac:dyDescent="0.25">
      <c r="A177" s="334"/>
      <c r="B177" s="3"/>
      <c r="C177" s="342" t="s">
        <v>10</v>
      </c>
      <c r="D177" s="336"/>
      <c r="E177" s="336"/>
      <c r="F177" s="336"/>
      <c r="G177" s="336"/>
      <c r="H177" s="336"/>
      <c r="I177" s="337"/>
      <c r="J177" s="271"/>
      <c r="K177" s="338"/>
      <c r="L177" s="338"/>
      <c r="M177" s="338"/>
      <c r="N177" s="338"/>
      <c r="O177" s="339"/>
    </row>
    <row r="178" spans="1:15" ht="14.25" hidden="1" x14ac:dyDescent="0.25">
      <c r="A178" s="334"/>
      <c r="B178" s="3"/>
      <c r="C178" s="341" t="s">
        <v>121</v>
      </c>
      <c r="D178" s="336"/>
      <c r="E178" s="336"/>
      <c r="F178" s="336"/>
      <c r="G178" s="336"/>
      <c r="H178" s="336"/>
      <c r="I178" s="337"/>
      <c r="J178" s="317" t="str">
        <f>IF(AND(ISNUMBER(J179),ISNUMBER(J180)),SUM(J179:J180),"")</f>
        <v/>
      </c>
      <c r="K178" s="338"/>
      <c r="L178" s="338"/>
      <c r="M178" s="338"/>
      <c r="N178" s="338"/>
      <c r="O178" s="339"/>
    </row>
    <row r="179" spans="1:15" ht="14.25" hidden="1" x14ac:dyDescent="0.25">
      <c r="A179" s="334"/>
      <c r="B179" s="3"/>
      <c r="C179" s="342" t="s">
        <v>40</v>
      </c>
      <c r="D179" s="336"/>
      <c r="E179" s="336"/>
      <c r="F179" s="336"/>
      <c r="G179" s="336"/>
      <c r="H179" s="336"/>
      <c r="I179" s="337"/>
      <c r="J179" s="271"/>
      <c r="K179" s="338"/>
      <c r="L179" s="338"/>
      <c r="M179" s="338"/>
      <c r="N179" s="338"/>
      <c r="O179" s="339"/>
    </row>
    <row r="180" spans="1:15" ht="14.25" hidden="1" x14ac:dyDescent="0.25">
      <c r="A180" s="334"/>
      <c r="B180" s="3"/>
      <c r="C180" s="342" t="s">
        <v>2</v>
      </c>
      <c r="D180" s="336"/>
      <c r="E180" s="336"/>
      <c r="F180" s="336"/>
      <c r="G180" s="336"/>
      <c r="H180" s="336"/>
      <c r="I180" s="337"/>
      <c r="J180" s="317" t="str">
        <f>IF(AND(ISNUMBER(J181),ISNUMBER(J182),ISNUMBER(J183)),SUM(J181:J183),"")</f>
        <v/>
      </c>
      <c r="K180" s="338"/>
      <c r="L180" s="338"/>
      <c r="M180" s="338"/>
      <c r="N180" s="338"/>
      <c r="O180" s="339"/>
    </row>
    <row r="181" spans="1:15" ht="14.25" hidden="1" x14ac:dyDescent="0.25">
      <c r="A181" s="334"/>
      <c r="B181" s="3"/>
      <c r="C181" s="494" t="s">
        <v>11</v>
      </c>
      <c r="D181" s="336"/>
      <c r="E181" s="336"/>
      <c r="F181" s="336"/>
      <c r="G181" s="336"/>
      <c r="H181" s="336"/>
      <c r="I181" s="337"/>
      <c r="J181" s="271"/>
      <c r="K181" s="338"/>
      <c r="L181" s="338"/>
      <c r="M181" s="338"/>
      <c r="N181" s="338"/>
      <c r="O181" s="339"/>
    </row>
    <row r="182" spans="1:15" ht="14.25" hidden="1" x14ac:dyDescent="0.25">
      <c r="A182" s="334"/>
      <c r="B182" s="3"/>
      <c r="C182" s="494" t="s">
        <v>13</v>
      </c>
      <c r="D182" s="336"/>
      <c r="E182" s="336"/>
      <c r="F182" s="336"/>
      <c r="G182" s="336"/>
      <c r="H182" s="336"/>
      <c r="I182" s="337"/>
      <c r="J182" s="271"/>
      <c r="K182" s="338"/>
      <c r="L182" s="338"/>
      <c r="M182" s="338"/>
      <c r="N182" s="338"/>
      <c r="O182" s="339"/>
    </row>
    <row r="183" spans="1:15" ht="14.25" hidden="1" x14ac:dyDescent="0.25">
      <c r="A183" s="334"/>
      <c r="B183" s="3"/>
      <c r="C183" s="494" t="s">
        <v>14</v>
      </c>
      <c r="D183" s="336"/>
      <c r="E183" s="336"/>
      <c r="F183" s="336"/>
      <c r="G183" s="336"/>
      <c r="H183" s="336"/>
      <c r="I183" s="337"/>
      <c r="J183" s="271"/>
      <c r="K183" s="338"/>
      <c r="L183" s="338"/>
      <c r="M183" s="338"/>
      <c r="N183" s="338"/>
      <c r="O183" s="339"/>
    </row>
    <row r="184" spans="1:15" ht="14.25" hidden="1" x14ac:dyDescent="0.25">
      <c r="A184" s="334"/>
      <c r="B184" s="3"/>
      <c r="C184" s="345" t="s">
        <v>3</v>
      </c>
      <c r="D184" s="336"/>
      <c r="E184" s="336"/>
      <c r="F184" s="336"/>
      <c r="G184" s="336"/>
      <c r="H184" s="336"/>
      <c r="I184" s="337"/>
      <c r="J184" s="271"/>
      <c r="K184" s="338"/>
      <c r="L184" s="338"/>
      <c r="M184" s="338"/>
      <c r="N184" s="338"/>
      <c r="O184" s="339"/>
    </row>
    <row r="185" spans="1:15" ht="14.25" hidden="1" x14ac:dyDescent="0.25">
      <c r="A185" s="334"/>
      <c r="B185" s="3"/>
      <c r="C185" s="344" t="s">
        <v>4</v>
      </c>
      <c r="D185" s="336"/>
      <c r="E185" s="336"/>
      <c r="F185" s="336"/>
      <c r="G185" s="336"/>
      <c r="H185" s="336"/>
      <c r="I185" s="337"/>
      <c r="J185" s="271"/>
      <c r="K185" s="338"/>
      <c r="L185" s="338"/>
      <c r="M185" s="338"/>
      <c r="N185" s="338"/>
      <c r="O185" s="339"/>
    </row>
    <row r="186" spans="1:15" ht="14.25" hidden="1" x14ac:dyDescent="0.25">
      <c r="A186" s="334"/>
      <c r="B186" s="3"/>
      <c r="C186" s="346" t="s">
        <v>122</v>
      </c>
      <c r="D186" s="336"/>
      <c r="E186" s="336"/>
      <c r="F186" s="336"/>
      <c r="G186" s="336"/>
      <c r="H186" s="336"/>
      <c r="I186" s="337"/>
      <c r="J186" s="18" t="str">
        <f>IF(J185&lt;=J184,"Yes","No")</f>
        <v>Yes</v>
      </c>
      <c r="K186" s="338"/>
      <c r="L186" s="338"/>
      <c r="M186" s="338"/>
      <c r="N186" s="338"/>
      <c r="O186" s="339"/>
    </row>
    <row r="187" spans="1:15" ht="14.25" hidden="1" x14ac:dyDescent="0.25">
      <c r="A187" s="334"/>
      <c r="B187" s="3"/>
      <c r="C187" s="335" t="s">
        <v>82</v>
      </c>
      <c r="D187" s="336"/>
      <c r="E187" s="336"/>
      <c r="F187" s="336"/>
      <c r="G187" s="336"/>
      <c r="H187" s="336"/>
      <c r="I187" s="337"/>
      <c r="J187" s="271"/>
      <c r="K187" s="338"/>
      <c r="L187" s="338"/>
      <c r="M187" s="338"/>
      <c r="N187" s="338"/>
      <c r="O187" s="339"/>
    </row>
    <row r="188" spans="1:15" ht="14.25" hidden="1" x14ac:dyDescent="0.25">
      <c r="A188" s="334"/>
      <c r="B188" s="467"/>
      <c r="C188" s="468" t="str">
        <f>CONCATENATE("Check: total value in cell ", ADDRESS(ROW(J157), COLUMN(J157), 4), " should equal total exposures in panels A, B and E")</f>
        <v>Check: total value in cell J157 should equal total exposures in panels A, B and E</v>
      </c>
      <c r="D188" s="469"/>
      <c r="E188" s="469"/>
      <c r="F188" s="469"/>
      <c r="G188" s="469"/>
      <c r="H188" s="469"/>
      <c r="I188" s="470"/>
      <c r="J188" s="471" t="str">
        <f>IF(AND(ISNUMBER(J157),SUM(L8,L15,M15,K18,K38,(0.1*L45),(0.2*L48),(0.5*L49),L50,L90)&lt;&gt;J157),"No","Yes")</f>
        <v>Yes</v>
      </c>
      <c r="K188" s="338"/>
      <c r="L188" s="338"/>
      <c r="M188" s="338"/>
      <c r="N188" s="338"/>
      <c r="O188" s="339"/>
    </row>
    <row r="189" spans="1:15" ht="14.25" x14ac:dyDescent="0.25">
      <c r="A189" s="412"/>
      <c r="B189" s="464"/>
      <c r="C189" s="472"/>
      <c r="D189" s="338"/>
      <c r="E189" s="338"/>
      <c r="F189" s="338"/>
      <c r="G189" s="338"/>
      <c r="H189" s="338"/>
      <c r="I189" s="338"/>
      <c r="J189" s="465"/>
      <c r="K189" s="338"/>
      <c r="L189" s="338"/>
      <c r="M189" s="338"/>
      <c r="N189" s="338"/>
      <c r="O189" s="412"/>
    </row>
    <row r="190" spans="1:15" ht="14.25" x14ac:dyDescent="0.25">
      <c r="A190" s="412"/>
      <c r="B190" s="451" t="s">
        <v>394</v>
      </c>
      <c r="C190" s="464"/>
      <c r="D190" s="338"/>
      <c r="E190" s="338"/>
      <c r="F190" s="338"/>
      <c r="G190" s="338"/>
      <c r="H190" s="338"/>
      <c r="I190" s="338"/>
      <c r="J190" s="465"/>
      <c r="K190" s="338"/>
      <c r="L190" s="338"/>
      <c r="M190" s="338"/>
      <c r="N190" s="338"/>
      <c r="O190" s="412"/>
    </row>
    <row r="191" spans="1:15" ht="14.25" x14ac:dyDescent="0.25">
      <c r="A191" s="412"/>
      <c r="B191" s="507" t="s">
        <v>388</v>
      </c>
      <c r="C191" s="507"/>
      <c r="D191" s="507"/>
      <c r="E191" s="507"/>
      <c r="F191" s="507"/>
      <c r="G191" s="507"/>
      <c r="H191" s="507"/>
      <c r="I191" s="507"/>
      <c r="J191" s="507"/>
      <c r="K191" s="338"/>
      <c r="L191" s="338"/>
      <c r="M191" s="338"/>
      <c r="N191" s="338"/>
      <c r="O191" s="412"/>
    </row>
    <row r="192" spans="1:15" ht="14.25" x14ac:dyDescent="0.25">
      <c r="B192" s="507" t="s">
        <v>389</v>
      </c>
      <c r="C192" s="507"/>
      <c r="D192" s="507"/>
      <c r="E192" s="507"/>
      <c r="F192" s="507"/>
      <c r="G192" s="507"/>
      <c r="H192" s="507"/>
      <c r="I192" s="507"/>
      <c r="J192" s="507"/>
    </row>
    <row r="193" spans="1:15" ht="14.25" x14ac:dyDescent="0.25">
      <c r="B193" s="507" t="s">
        <v>404</v>
      </c>
      <c r="C193" s="507"/>
      <c r="D193" s="507"/>
      <c r="E193" s="507"/>
      <c r="F193" s="507"/>
      <c r="G193" s="507"/>
      <c r="H193" s="507"/>
      <c r="I193" s="507"/>
      <c r="J193" s="507"/>
      <c r="K193" s="462"/>
    </row>
    <row r="194" spans="1:15" ht="14.25" x14ac:dyDescent="0.25">
      <c r="B194" s="507" t="s">
        <v>403</v>
      </c>
      <c r="C194" s="507"/>
      <c r="D194" s="507"/>
      <c r="E194" s="507"/>
      <c r="F194" s="507"/>
      <c r="G194" s="507"/>
      <c r="H194" s="507"/>
      <c r="I194" s="507"/>
      <c r="J194" s="507"/>
      <c r="K194" s="462"/>
    </row>
    <row r="195" spans="1:15" ht="14.25" x14ac:dyDescent="0.25">
      <c r="B195" s="507" t="s">
        <v>398</v>
      </c>
      <c r="C195" s="507"/>
      <c r="D195" s="507"/>
      <c r="E195" s="507"/>
      <c r="F195" s="507"/>
      <c r="G195" s="507"/>
      <c r="H195" s="507"/>
      <c r="I195" s="507"/>
      <c r="J195" s="507"/>
    </row>
    <row r="196" spans="1:15" s="416" customFormat="1" ht="14.25" x14ac:dyDescent="0.25">
      <c r="A196" s="412"/>
      <c r="B196" s="507" t="s">
        <v>399</v>
      </c>
      <c r="C196" s="507"/>
      <c r="D196" s="507"/>
      <c r="E196" s="507"/>
      <c r="F196" s="507"/>
      <c r="G196" s="507"/>
      <c r="H196" s="507"/>
      <c r="I196" s="507"/>
      <c r="J196" s="507"/>
      <c r="K196" s="412"/>
      <c r="L196" s="412"/>
      <c r="M196" s="412"/>
      <c r="N196" s="412"/>
      <c r="O196" s="412"/>
    </row>
    <row r="197" spans="1:15" s="456" customFormat="1" ht="15.75" customHeight="1" x14ac:dyDescent="0.25">
      <c r="A197" s="432"/>
      <c r="B197" s="432"/>
      <c r="C197" s="432"/>
      <c r="D197" s="432"/>
      <c r="E197" s="432"/>
      <c r="F197" s="432"/>
      <c r="G197" s="432"/>
      <c r="H197" s="432"/>
      <c r="I197" s="432"/>
      <c r="J197" s="432"/>
      <c r="K197" s="432"/>
      <c r="L197" s="432"/>
      <c r="M197" s="432"/>
      <c r="N197" s="432"/>
      <c r="O197" s="432"/>
    </row>
    <row r="198" spans="1:15" ht="15.75" hidden="1" customHeight="1" x14ac:dyDescent="0.25"/>
    <row r="199" spans="1:15" ht="15.75" hidden="1" customHeight="1" x14ac:dyDescent="0.25"/>
    <row r="200" spans="1:15" ht="15.75" hidden="1" customHeight="1" x14ac:dyDescent="0.25"/>
    <row r="201" spans="1:15" ht="15" hidden="1" customHeight="1" x14ac:dyDescent="0.25"/>
    <row r="202" spans="1:15" ht="15" hidden="1" customHeight="1" x14ac:dyDescent="0.25"/>
    <row r="203" spans="1:15" ht="15" hidden="1" customHeight="1" x14ac:dyDescent="0.25"/>
    <row r="204" spans="1:15" ht="15" hidden="1" customHeight="1" x14ac:dyDescent="0.25"/>
    <row r="205" spans="1:15" ht="15" hidden="1" customHeight="1" x14ac:dyDescent="0.25"/>
  </sheetData>
  <sheetProtection password="C414" sheet="1" objects="1" scenarios="1"/>
  <dataConsolidate/>
  <mergeCells count="49">
    <mergeCell ref="B6:B7"/>
    <mergeCell ref="C6:C7"/>
    <mergeCell ref="D6:H6"/>
    <mergeCell ref="J6:N6"/>
    <mergeCell ref="B35:B36"/>
    <mergeCell ref="C35:C36"/>
    <mergeCell ref="D35:G35"/>
    <mergeCell ref="J35:M35"/>
    <mergeCell ref="C53:K53"/>
    <mergeCell ref="C54:K54"/>
    <mergeCell ref="B57:B58"/>
    <mergeCell ref="C57:C58"/>
    <mergeCell ref="D57:E57"/>
    <mergeCell ref="J57:K57"/>
    <mergeCell ref="B72:B73"/>
    <mergeCell ref="C72:C73"/>
    <mergeCell ref="D72:E72"/>
    <mergeCell ref="J72:K72"/>
    <mergeCell ref="B85:B86"/>
    <mergeCell ref="C85:C86"/>
    <mergeCell ref="D85:F85"/>
    <mergeCell ref="J85:L85"/>
    <mergeCell ref="C140:C141"/>
    <mergeCell ref="D140:E140"/>
    <mergeCell ref="J140:K140"/>
    <mergeCell ref="B98:B99"/>
    <mergeCell ref="C98:C99"/>
    <mergeCell ref="D98:E98"/>
    <mergeCell ref="J98:K98"/>
    <mergeCell ref="B110:B111"/>
    <mergeCell ref="C110:C111"/>
    <mergeCell ref="D110:E110"/>
    <mergeCell ref="J110:K110"/>
    <mergeCell ref="B193:J193"/>
    <mergeCell ref="B194:J194"/>
    <mergeCell ref="B195:J195"/>
    <mergeCell ref="B196:J196"/>
    <mergeCell ref="B2:N2"/>
    <mergeCell ref="B142:B151"/>
    <mergeCell ref="C155:I156"/>
    <mergeCell ref="J155:K155"/>
    <mergeCell ref="C168:I168"/>
    <mergeCell ref="B191:J191"/>
    <mergeCell ref="B192:J192"/>
    <mergeCell ref="B125:B126"/>
    <mergeCell ref="C125:C126"/>
    <mergeCell ref="D125:E125"/>
    <mergeCell ref="J125:K125"/>
    <mergeCell ref="B140:B141"/>
  </mergeCells>
  <conditionalFormatting sqref="F9 D10:E12 F13:F14 D16:F16 D17:G17 D19:E19 E21:E26 E39 D40:F50 D60:E68 D74 D88 D89:F89 L9 J10:K12 L13:L14 J16:L16 J17:M17 J19:K19 K39 J60:K68 J74 J88 J89:L89 J159:J160 J162:J163 J166:J168 J170:J172 J174:J177 J179 J181:J185 K21:K26 J40:L50">
    <cfRule type="cellIs" dxfId="34" priority="32" stopIfTrue="1" operator="lessThan">
      <formula>0</formula>
    </cfRule>
  </conditionalFormatting>
  <conditionalFormatting sqref="H10:H12 N10:N12 H16:H17 N16:N17 H19 N19 E31 K31 G40:G42 M40:M42 D75 D81 J75 J81 D92:D94 E94:F94 J92:J94 K94:L94 E101 K101 J169 J186 J188:J190">
    <cfRule type="cellIs" dxfId="33" priority="34" stopIfTrue="1" operator="equal">
      <formula>"No"</formula>
    </cfRule>
    <cfRule type="cellIs" dxfId="32" priority="35" stopIfTrue="1" operator="equal">
      <formula>"Yes"</formula>
    </cfRule>
  </conditionalFormatting>
  <conditionalFormatting sqref="J187">
    <cfRule type="cellIs" dxfId="31" priority="33" stopIfTrue="1" operator="lessThan">
      <formula>0</formula>
    </cfRule>
  </conditionalFormatting>
  <conditionalFormatting sqref="D119 D112:D116 E117:E118 E120">
    <cfRule type="cellIs" dxfId="30" priority="31" stopIfTrue="1" operator="lessThan">
      <formula>0</formula>
    </cfRule>
  </conditionalFormatting>
  <conditionalFormatting sqref="D121:E121">
    <cfRule type="cellIs" dxfId="29" priority="29" stopIfTrue="1" operator="equal">
      <formula>"No"</formula>
    </cfRule>
    <cfRule type="cellIs" dxfId="28" priority="30" stopIfTrue="1" operator="equal">
      <formula>"Yes"</formula>
    </cfRule>
  </conditionalFormatting>
  <conditionalFormatting sqref="J119 J112:J116 K117:K118 K120">
    <cfRule type="cellIs" dxfId="27" priority="28" stopIfTrue="1" operator="lessThan">
      <formula>0</formula>
    </cfRule>
  </conditionalFormatting>
  <conditionalFormatting sqref="D130:D132">
    <cfRule type="cellIs" dxfId="26" priority="26" stopIfTrue="1" operator="equal">
      <formula>"No"</formula>
    </cfRule>
    <cfRule type="cellIs" dxfId="25" priority="27" stopIfTrue="1" operator="equal">
      <formula>"Yes"</formula>
    </cfRule>
  </conditionalFormatting>
  <conditionalFormatting sqref="D136:D138">
    <cfRule type="cellIs" dxfId="24" priority="24" stopIfTrue="1" operator="equal">
      <formula>"No"</formula>
    </cfRule>
    <cfRule type="cellIs" dxfId="23" priority="25" stopIfTrue="1" operator="equal">
      <formula>"Yes"</formula>
    </cfRule>
  </conditionalFormatting>
  <conditionalFormatting sqref="J130:J132">
    <cfRule type="cellIs" dxfId="22" priority="22" stopIfTrue="1" operator="equal">
      <formula>"No"</formula>
    </cfRule>
    <cfRule type="cellIs" dxfId="21" priority="23" stopIfTrue="1" operator="equal">
      <formula>"Yes"</formula>
    </cfRule>
  </conditionalFormatting>
  <conditionalFormatting sqref="J136:J138">
    <cfRule type="cellIs" dxfId="20" priority="20" stopIfTrue="1" operator="equal">
      <formula>"No"</formula>
    </cfRule>
    <cfRule type="cellIs" dxfId="19" priority="21" stopIfTrue="1" operator="equal">
      <formula>"Yes"</formula>
    </cfRule>
  </conditionalFormatting>
  <conditionalFormatting sqref="D145:D147">
    <cfRule type="cellIs" dxfId="18" priority="18" stopIfTrue="1" operator="equal">
      <formula>"No"</formula>
    </cfRule>
    <cfRule type="cellIs" dxfId="17" priority="19" stopIfTrue="1" operator="equal">
      <formula>"Yes"</formula>
    </cfRule>
  </conditionalFormatting>
  <conditionalFormatting sqref="D151:D152">
    <cfRule type="cellIs" dxfId="16" priority="16" stopIfTrue="1" operator="equal">
      <formula>"No"</formula>
    </cfRule>
    <cfRule type="cellIs" dxfId="15" priority="17" stopIfTrue="1" operator="equal">
      <formula>"Yes"</formula>
    </cfRule>
  </conditionalFormatting>
  <conditionalFormatting sqref="J151:J152">
    <cfRule type="cellIs" dxfId="14" priority="14" stopIfTrue="1" operator="equal">
      <formula>"No"</formula>
    </cfRule>
    <cfRule type="cellIs" dxfId="13" priority="15" stopIfTrue="1" operator="equal">
      <formula>"Yes"</formula>
    </cfRule>
  </conditionalFormatting>
  <conditionalFormatting sqref="D142:D147 D149:D150 J142:J147 J149:J150 D128:D129 D134:D135 J128:J129 J134:J135">
    <cfRule type="cellIs" dxfId="12" priority="13" stopIfTrue="1" operator="lessThan">
      <formula>0</formula>
    </cfRule>
  </conditionalFormatting>
  <conditionalFormatting sqref="J145:J147">
    <cfRule type="cellIs" dxfId="11" priority="11" stopIfTrue="1" operator="equal">
      <formula>"No"</formula>
    </cfRule>
    <cfRule type="cellIs" dxfId="10" priority="12" stopIfTrue="1" operator="equal">
      <formula>"Yes"</formula>
    </cfRule>
  </conditionalFormatting>
  <conditionalFormatting sqref="J121:K121">
    <cfRule type="cellIs" dxfId="9" priority="9" stopIfTrue="1" operator="equal">
      <formula>"No"</formula>
    </cfRule>
    <cfRule type="cellIs" dxfId="8" priority="10" stopIfTrue="1" operator="equal">
      <formula>"Yes"</formula>
    </cfRule>
  </conditionalFormatting>
  <conditionalFormatting sqref="F29:G29">
    <cfRule type="cellIs" dxfId="7" priority="8" stopIfTrue="1" operator="lessThan">
      <formula>0</formula>
    </cfRule>
  </conditionalFormatting>
  <conditionalFormatting sqref="L29">
    <cfRule type="cellIs" dxfId="6" priority="7" stopIfTrue="1" operator="lessThan">
      <formula>0</formula>
    </cfRule>
  </conditionalFormatting>
  <conditionalFormatting sqref="M29">
    <cfRule type="cellIs" dxfId="5" priority="6" stopIfTrue="1" operator="lessThan">
      <formula>0</formula>
    </cfRule>
  </conditionalFormatting>
  <conditionalFormatting sqref="L51">
    <cfRule type="cellIs" dxfId="4" priority="5" stopIfTrue="1" operator="lessThan">
      <formula>0</formula>
    </cfRule>
  </conditionalFormatting>
  <conditionalFormatting sqref="L54">
    <cfRule type="cellIs" dxfId="3" priority="1" stopIfTrue="1" operator="equal">
      <formula>"No"</formula>
    </cfRule>
    <cfRule type="cellIs" dxfId="2" priority="2" stopIfTrue="1" operator="equal">
      <formula>"Yes"</formula>
    </cfRule>
  </conditionalFormatting>
  <conditionalFormatting sqref="L53">
    <cfRule type="cellIs" dxfId="1" priority="3" stopIfTrue="1" operator="equal">
      <formula>"No"</formula>
    </cfRule>
    <cfRule type="cellIs" dxfId="0" priority="4" stopIfTrue="1" operator="equal">
      <formula>"Yes"</formula>
    </cfRule>
  </conditionalFormatting>
  <printOptions headings="1"/>
  <pageMargins left="0.59055118110236227" right="0.59055118110236227" top="0.98425196850393704" bottom="0.98425196850393704" header="0.51181102362204722" footer="0.51181102362204722"/>
  <pageSetup paperSize="9" scale="73" fitToHeight="0" pageOrder="overThenDown" orientation="landscape" r:id="rId1"/>
  <headerFooter alignWithMargins="0">
    <oddHeader>&amp;C&amp;"Arial,Regular"&amp;14&amp;A&amp;R&amp;"Arial,Bold"&amp;14Confidential when completed</oddHeader>
    <oddFooter>&amp;R&amp;"Arial,Regular"&amp;14Page &amp;P of &amp;N</oddFooter>
  </headerFooter>
  <rowBreaks count="3" manualBreakCount="3">
    <brk id="32" max="16383" man="1"/>
    <brk id="55" max="16383" man="1"/>
    <brk id="9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I357"/>
  <sheetViews>
    <sheetView topLeftCell="A84" zoomScale="75" zoomScaleNormal="75" workbookViewId="0">
      <selection activeCell="H100" sqref="H100"/>
    </sheetView>
  </sheetViews>
  <sheetFormatPr defaultColWidth="0" defaultRowHeight="0" customHeight="1" zeroHeight="1" x14ac:dyDescent="0.25"/>
  <cols>
    <col min="1" max="1" width="1.7109375" style="57" customWidth="1"/>
    <col min="2" max="2" width="60.7109375" style="55" customWidth="1"/>
    <col min="3" max="8" width="14.7109375" style="55" customWidth="1"/>
    <col min="9" max="9" width="1.7109375" style="55" customWidth="1"/>
    <col min="10" max="16384" width="11.42578125" style="55" hidden="1"/>
  </cols>
  <sheetData>
    <row r="1" spans="1:9" s="170" customFormat="1" ht="30" customHeight="1" x14ac:dyDescent="0.55000000000000004">
      <c r="A1" s="173" t="s">
        <v>339</v>
      </c>
      <c r="B1" s="172"/>
      <c r="C1" s="172"/>
      <c r="D1" s="172"/>
      <c r="E1" s="172"/>
      <c r="F1" s="172"/>
      <c r="G1" s="172"/>
      <c r="H1" s="172"/>
      <c r="I1" s="171"/>
    </row>
    <row r="2" spans="1:9" ht="30" customHeight="1" x14ac:dyDescent="0.3">
      <c r="A2" s="169" t="s">
        <v>338</v>
      </c>
      <c r="B2" s="79"/>
      <c r="C2" s="79"/>
      <c r="D2" s="79"/>
      <c r="E2" s="79"/>
      <c r="F2" s="79"/>
      <c r="G2" s="79"/>
      <c r="H2" s="79"/>
      <c r="I2" s="78"/>
    </row>
    <row r="3" spans="1:9" ht="15" customHeight="1" x14ac:dyDescent="0.25">
      <c r="A3" s="81"/>
      <c r="B3" s="79"/>
      <c r="C3" s="79"/>
      <c r="D3" s="79"/>
      <c r="E3" s="79"/>
      <c r="F3" s="79"/>
      <c r="G3" s="79"/>
      <c r="H3" s="79"/>
      <c r="I3" s="78"/>
    </row>
    <row r="4" spans="1:9" s="54" customFormat="1" ht="15" customHeight="1" x14ac:dyDescent="0.25">
      <c r="A4" s="81"/>
      <c r="B4" s="168" t="s">
        <v>337</v>
      </c>
      <c r="C4" s="167">
        <v>3</v>
      </c>
      <c r="D4" s="167">
        <v>0</v>
      </c>
      <c r="E4" s="166" t="s">
        <v>336</v>
      </c>
      <c r="F4" s="165">
        <v>0</v>
      </c>
      <c r="G4" s="79"/>
      <c r="H4" s="164" t="s">
        <v>335</v>
      </c>
      <c r="I4" s="163"/>
    </row>
    <row r="5" spans="1:9" ht="15" customHeight="1" x14ac:dyDescent="0.25">
      <c r="A5" s="81"/>
      <c r="B5" s="80"/>
      <c r="C5" s="80"/>
      <c r="D5" s="80"/>
      <c r="E5" s="80"/>
      <c r="F5" s="80"/>
      <c r="G5" s="80"/>
      <c r="H5" s="80"/>
      <c r="I5" s="162"/>
    </row>
    <row r="6" spans="1:9" s="95" customFormat="1" ht="45" customHeight="1" x14ac:dyDescent="0.25">
      <c r="A6" s="101" t="s">
        <v>334</v>
      </c>
      <c r="B6" s="100"/>
      <c r="C6" s="100"/>
      <c r="D6" s="99"/>
      <c r="E6" s="99"/>
      <c r="F6" s="98"/>
      <c r="G6" s="97"/>
      <c r="H6" s="97"/>
      <c r="I6" s="96"/>
    </row>
    <row r="7" spans="1:9" s="54" customFormat="1" ht="15" customHeight="1" x14ac:dyDescent="0.25">
      <c r="A7" s="53"/>
      <c r="B7" s="71" t="s">
        <v>333</v>
      </c>
      <c r="C7" s="132"/>
      <c r="D7" s="132"/>
      <c r="E7" s="161"/>
      <c r="F7" s="160" t="s">
        <v>275</v>
      </c>
      <c r="G7" s="56"/>
      <c r="H7" s="56"/>
      <c r="I7" s="61"/>
    </row>
    <row r="8" spans="1:9" s="54" customFormat="1" ht="15" customHeight="1" x14ac:dyDescent="0.25">
      <c r="A8" s="53"/>
      <c r="B8" s="63" t="s">
        <v>332</v>
      </c>
      <c r="C8" s="126"/>
      <c r="D8" s="126"/>
      <c r="E8" s="159"/>
      <c r="F8" s="158" t="s">
        <v>275</v>
      </c>
      <c r="G8" s="56"/>
      <c r="H8" s="56"/>
      <c r="I8" s="61"/>
    </row>
    <row r="9" spans="1:9" ht="15" customHeight="1" x14ac:dyDescent="0.25">
      <c r="A9" s="53"/>
      <c r="B9" s="102"/>
      <c r="C9" s="56"/>
      <c r="D9" s="56"/>
      <c r="E9" s="56"/>
      <c r="F9" s="56"/>
      <c r="G9" s="56"/>
      <c r="H9" s="56"/>
      <c r="I9" s="61"/>
    </row>
    <row r="10" spans="1:9" ht="30" customHeight="1" x14ac:dyDescent="0.3">
      <c r="A10" s="157" t="s">
        <v>331</v>
      </c>
      <c r="B10" s="156"/>
      <c r="C10" s="155"/>
      <c r="D10" s="155"/>
      <c r="E10" s="155"/>
      <c r="F10" s="155"/>
      <c r="G10" s="155"/>
      <c r="H10" s="155"/>
      <c r="I10" s="154"/>
    </row>
    <row r="11" spans="1:9" s="113" customFormat="1" ht="45" customHeight="1" x14ac:dyDescent="0.25">
      <c r="A11" s="119" t="s">
        <v>330</v>
      </c>
      <c r="B11" s="118"/>
      <c r="C11" s="118"/>
      <c r="D11" s="117"/>
      <c r="E11" s="117"/>
      <c r="F11" s="116"/>
      <c r="G11" s="115"/>
      <c r="H11" s="115"/>
      <c r="I11" s="114"/>
    </row>
    <row r="12" spans="1:9" ht="15" customHeight="1" x14ac:dyDescent="0.25">
      <c r="A12" s="53"/>
      <c r="B12" s="153"/>
      <c r="C12" s="152"/>
      <c r="D12" s="152"/>
      <c r="E12" s="152"/>
      <c r="F12" s="122" t="s">
        <v>280</v>
      </c>
      <c r="G12" s="56"/>
      <c r="H12" s="56"/>
      <c r="I12" s="61"/>
    </row>
    <row r="13" spans="1:9" s="54" customFormat="1" ht="15" customHeight="1" x14ac:dyDescent="0.25">
      <c r="A13" s="53"/>
      <c r="B13" s="151" t="s">
        <v>304</v>
      </c>
      <c r="C13" s="132"/>
      <c r="D13" s="132"/>
      <c r="E13" s="132"/>
      <c r="F13" s="150"/>
      <c r="G13" s="56"/>
      <c r="H13" s="56"/>
      <c r="I13" s="61"/>
    </row>
    <row r="14" spans="1:9" s="54" customFormat="1" ht="15" customHeight="1" x14ac:dyDescent="0.25">
      <c r="A14" s="53"/>
      <c r="B14" s="141" t="s">
        <v>329</v>
      </c>
      <c r="C14" s="128"/>
      <c r="D14" s="128"/>
      <c r="E14" s="128"/>
      <c r="F14" s="142"/>
      <c r="G14" s="56"/>
      <c r="H14" s="56"/>
      <c r="I14" s="61"/>
    </row>
    <row r="15" spans="1:9" s="54" customFormat="1" ht="15" customHeight="1" x14ac:dyDescent="0.25">
      <c r="A15" s="53"/>
      <c r="B15" s="149" t="s">
        <v>322</v>
      </c>
      <c r="C15" s="128"/>
      <c r="D15" s="128"/>
      <c r="E15" s="128"/>
      <c r="F15" s="146">
        <v>1</v>
      </c>
      <c r="G15" s="56"/>
      <c r="H15" s="56"/>
      <c r="I15" s="61"/>
    </row>
    <row r="16" spans="1:9" s="54" customFormat="1" ht="15" customHeight="1" x14ac:dyDescent="0.25">
      <c r="A16" s="53"/>
      <c r="B16" s="149" t="s">
        <v>321</v>
      </c>
      <c r="C16" s="128"/>
      <c r="D16" s="128"/>
      <c r="E16" s="128"/>
      <c r="F16" s="146">
        <v>1</v>
      </c>
      <c r="G16" s="56"/>
      <c r="H16" s="56"/>
      <c r="I16" s="61"/>
    </row>
    <row r="17" spans="1:9" s="54" customFormat="1" ht="15" customHeight="1" x14ac:dyDescent="0.25">
      <c r="A17" s="53"/>
      <c r="B17" s="149" t="s">
        <v>320</v>
      </c>
      <c r="C17" s="128"/>
      <c r="D17" s="128"/>
      <c r="E17" s="128"/>
      <c r="F17" s="146">
        <v>1</v>
      </c>
      <c r="G17" s="56"/>
      <c r="H17" s="56"/>
      <c r="I17" s="61"/>
    </row>
    <row r="18" spans="1:9" s="54" customFormat="1" ht="15" customHeight="1" x14ac:dyDescent="0.25">
      <c r="A18" s="53"/>
      <c r="B18" s="149" t="s">
        <v>319</v>
      </c>
      <c r="C18" s="128"/>
      <c r="D18" s="128"/>
      <c r="E18" s="128"/>
      <c r="F18" s="146">
        <v>1</v>
      </c>
      <c r="G18" s="56"/>
      <c r="H18" s="56"/>
      <c r="I18" s="61"/>
    </row>
    <row r="19" spans="1:9" s="54" customFormat="1" ht="15" customHeight="1" x14ac:dyDescent="0.25">
      <c r="A19" s="53"/>
      <c r="B19" s="149" t="s">
        <v>328</v>
      </c>
      <c r="C19" s="128"/>
      <c r="D19" s="128"/>
      <c r="E19" s="128"/>
      <c r="F19" s="146">
        <v>1</v>
      </c>
      <c r="G19" s="56"/>
      <c r="H19" s="56"/>
      <c r="I19" s="61"/>
    </row>
    <row r="20" spans="1:9" s="54" customFormat="1" ht="15" customHeight="1" x14ac:dyDescent="0.25">
      <c r="A20" s="53"/>
      <c r="B20" s="141" t="s">
        <v>327</v>
      </c>
      <c r="C20" s="128"/>
      <c r="D20" s="128"/>
      <c r="E20" s="128"/>
      <c r="F20" s="107"/>
      <c r="G20" s="56"/>
      <c r="H20" s="56"/>
      <c r="I20" s="61"/>
    </row>
    <row r="21" spans="1:9" s="54" customFormat="1" ht="30" customHeight="1" x14ac:dyDescent="0.25">
      <c r="A21" s="53"/>
      <c r="B21" s="558" t="s">
        <v>326</v>
      </c>
      <c r="C21" s="558"/>
      <c r="D21" s="558"/>
      <c r="E21" s="558"/>
      <c r="F21" s="146">
        <v>1</v>
      </c>
      <c r="G21" s="56"/>
      <c r="H21" s="56"/>
      <c r="I21" s="61"/>
    </row>
    <row r="22" spans="1:9" s="54" customFormat="1" ht="45" customHeight="1" x14ac:dyDescent="0.25">
      <c r="A22" s="53"/>
      <c r="B22" s="558" t="s">
        <v>325</v>
      </c>
      <c r="C22" s="558"/>
      <c r="D22" s="558"/>
      <c r="E22" s="558"/>
      <c r="F22" s="146">
        <v>1</v>
      </c>
      <c r="G22" s="56"/>
      <c r="H22" s="56"/>
      <c r="I22" s="61"/>
    </row>
    <row r="23" spans="1:9" s="54" customFormat="1" ht="15" customHeight="1" x14ac:dyDescent="0.25">
      <c r="A23" s="53"/>
      <c r="B23" s="148" t="s">
        <v>324</v>
      </c>
      <c r="C23" s="128"/>
      <c r="D23" s="128"/>
      <c r="E23" s="128"/>
      <c r="F23" s="142"/>
      <c r="G23" s="56"/>
      <c r="H23" s="56"/>
      <c r="I23" s="61"/>
    </row>
    <row r="24" spans="1:9" s="54" customFormat="1" ht="15" customHeight="1" x14ac:dyDescent="0.25">
      <c r="A24" s="53"/>
      <c r="B24" s="141" t="s">
        <v>323</v>
      </c>
      <c r="C24" s="128"/>
      <c r="D24" s="128"/>
      <c r="E24" s="128"/>
      <c r="F24" s="142"/>
      <c r="G24" s="56"/>
      <c r="H24" s="56"/>
      <c r="I24" s="61"/>
    </row>
    <row r="25" spans="1:9" s="54" customFormat="1" ht="15" customHeight="1" x14ac:dyDescent="0.25">
      <c r="A25" s="53"/>
      <c r="B25" s="149" t="s">
        <v>322</v>
      </c>
      <c r="C25" s="128"/>
      <c r="D25" s="128"/>
      <c r="E25" s="128"/>
      <c r="F25" s="146">
        <v>0.85</v>
      </c>
      <c r="G25" s="56"/>
      <c r="H25" s="56"/>
      <c r="I25" s="61"/>
    </row>
    <row r="26" spans="1:9" s="54" customFormat="1" ht="15" customHeight="1" x14ac:dyDescent="0.25">
      <c r="A26" s="53"/>
      <c r="B26" s="149" t="s">
        <v>321</v>
      </c>
      <c r="C26" s="128"/>
      <c r="D26" s="128"/>
      <c r="E26" s="128"/>
      <c r="F26" s="146">
        <v>0.85</v>
      </c>
      <c r="G26" s="56"/>
      <c r="H26" s="56"/>
      <c r="I26" s="61"/>
    </row>
    <row r="27" spans="1:9" s="54" customFormat="1" ht="15" customHeight="1" x14ac:dyDescent="0.25">
      <c r="A27" s="53"/>
      <c r="B27" s="149" t="s">
        <v>320</v>
      </c>
      <c r="C27" s="128"/>
      <c r="D27" s="128"/>
      <c r="E27" s="128"/>
      <c r="F27" s="146">
        <v>0.85</v>
      </c>
      <c r="G27" s="56"/>
      <c r="H27" s="56"/>
      <c r="I27" s="61"/>
    </row>
    <row r="28" spans="1:9" s="54" customFormat="1" ht="15" customHeight="1" x14ac:dyDescent="0.25">
      <c r="A28" s="53"/>
      <c r="B28" s="149" t="s">
        <v>319</v>
      </c>
      <c r="C28" s="128"/>
      <c r="D28" s="128"/>
      <c r="E28" s="128"/>
      <c r="F28" s="146">
        <v>0.85</v>
      </c>
      <c r="G28" s="56"/>
      <c r="H28" s="56"/>
      <c r="I28" s="61"/>
    </row>
    <row r="29" spans="1:9" s="54" customFormat="1" ht="15" customHeight="1" x14ac:dyDescent="0.25">
      <c r="A29" s="53"/>
      <c r="B29" s="149" t="s">
        <v>318</v>
      </c>
      <c r="C29" s="128"/>
      <c r="D29" s="128"/>
      <c r="E29" s="128"/>
      <c r="F29" s="146">
        <v>0.85</v>
      </c>
      <c r="G29" s="56"/>
      <c r="H29" s="56"/>
      <c r="I29" s="61"/>
    </row>
    <row r="30" spans="1:9" s="54" customFormat="1" ht="15" customHeight="1" x14ac:dyDescent="0.25">
      <c r="A30" s="53"/>
      <c r="B30" s="141" t="s">
        <v>317</v>
      </c>
      <c r="C30" s="128"/>
      <c r="D30" s="128"/>
      <c r="E30" s="128"/>
      <c r="F30" s="146">
        <v>0.85</v>
      </c>
      <c r="G30" s="56"/>
      <c r="H30" s="56"/>
      <c r="I30" s="61"/>
    </row>
    <row r="31" spans="1:9" s="54" customFormat="1" ht="15" customHeight="1" x14ac:dyDescent="0.25">
      <c r="A31" s="53"/>
      <c r="B31" s="141" t="s">
        <v>316</v>
      </c>
      <c r="C31" s="128"/>
      <c r="D31" s="128"/>
      <c r="E31" s="128"/>
      <c r="F31" s="146">
        <v>0.85</v>
      </c>
      <c r="G31" s="56"/>
      <c r="H31" s="56"/>
      <c r="I31" s="61"/>
    </row>
    <row r="32" spans="1:9" s="54" customFormat="1" ht="15" customHeight="1" x14ac:dyDescent="0.25">
      <c r="A32" s="53"/>
      <c r="B32" s="141" t="s">
        <v>315</v>
      </c>
      <c r="C32" s="128"/>
      <c r="D32" s="128"/>
      <c r="E32" s="128"/>
      <c r="F32" s="146">
        <v>0.85</v>
      </c>
      <c r="G32" s="56"/>
      <c r="H32" s="56"/>
      <c r="I32" s="61"/>
    </row>
    <row r="33" spans="1:9" s="54" customFormat="1" ht="15" customHeight="1" x14ac:dyDescent="0.25">
      <c r="A33" s="53"/>
      <c r="B33" s="148" t="s">
        <v>314</v>
      </c>
      <c r="C33" s="128"/>
      <c r="D33" s="128"/>
      <c r="E33" s="128"/>
      <c r="F33" s="142"/>
      <c r="G33" s="56"/>
      <c r="H33" s="56"/>
      <c r="I33" s="61"/>
    </row>
    <row r="34" spans="1:9" s="54" customFormat="1" ht="15" customHeight="1" x14ac:dyDescent="0.25">
      <c r="A34" s="53"/>
      <c r="B34" s="147" t="s">
        <v>313</v>
      </c>
      <c r="C34" s="128"/>
      <c r="D34" s="128"/>
      <c r="E34" s="128"/>
      <c r="F34" s="146">
        <v>0.75</v>
      </c>
      <c r="G34" s="56"/>
      <c r="H34" s="56"/>
      <c r="I34" s="61"/>
    </row>
    <row r="35" spans="1:9" s="54" customFormat="1" ht="15" customHeight="1" x14ac:dyDescent="0.25">
      <c r="A35" s="53"/>
      <c r="B35" s="147" t="s">
        <v>312</v>
      </c>
      <c r="C35" s="128"/>
      <c r="D35" s="128"/>
      <c r="E35" s="128"/>
      <c r="F35" s="146">
        <v>0.5</v>
      </c>
      <c r="G35" s="56"/>
      <c r="H35" s="56"/>
      <c r="I35" s="61"/>
    </row>
    <row r="36" spans="1:9" s="54" customFormat="1" ht="15" customHeight="1" x14ac:dyDescent="0.25">
      <c r="A36" s="53"/>
      <c r="B36" s="147" t="s">
        <v>311</v>
      </c>
      <c r="C36" s="128"/>
      <c r="D36" s="128"/>
      <c r="E36" s="128"/>
      <c r="F36" s="146">
        <v>0.5</v>
      </c>
      <c r="G36" s="56"/>
      <c r="H36" s="56"/>
      <c r="I36" s="61"/>
    </row>
    <row r="37" spans="1:9" s="54" customFormat="1" ht="15" customHeight="1" x14ac:dyDescent="0.25">
      <c r="A37" s="53"/>
      <c r="B37" s="141" t="s">
        <v>310</v>
      </c>
      <c r="C37" s="128"/>
      <c r="D37" s="128"/>
      <c r="E37" s="128"/>
      <c r="F37" s="146">
        <v>0.75</v>
      </c>
      <c r="G37" s="56"/>
      <c r="H37" s="56"/>
      <c r="I37" s="61"/>
    </row>
    <row r="38" spans="1:9" s="54" customFormat="1" ht="15" customHeight="1" x14ac:dyDescent="0.25">
      <c r="A38" s="53"/>
      <c r="B38" s="145" t="s">
        <v>309</v>
      </c>
      <c r="C38" s="126"/>
      <c r="D38" s="126"/>
      <c r="E38" s="126"/>
      <c r="F38" s="144">
        <v>0.5</v>
      </c>
      <c r="G38" s="56"/>
      <c r="H38" s="56"/>
      <c r="I38" s="61"/>
    </row>
    <row r="39" spans="1:9" s="113" customFormat="1" ht="45" customHeight="1" x14ac:dyDescent="0.25">
      <c r="A39" s="119" t="s">
        <v>308</v>
      </c>
      <c r="B39" s="118"/>
      <c r="C39" s="118"/>
      <c r="D39" s="117"/>
      <c r="E39" s="117"/>
      <c r="F39" s="116"/>
      <c r="G39" s="115"/>
      <c r="H39" s="115"/>
      <c r="I39" s="114"/>
    </row>
    <row r="40" spans="1:9" s="54" customFormat="1" ht="15" customHeight="1" x14ac:dyDescent="0.25">
      <c r="A40" s="81"/>
      <c r="B40" s="104" t="s">
        <v>307</v>
      </c>
      <c r="C40" s="104"/>
      <c r="D40" s="104"/>
      <c r="E40" s="104"/>
      <c r="F40" s="143" t="s">
        <v>274</v>
      </c>
      <c r="G40" s="79"/>
      <c r="H40" s="79"/>
      <c r="I40" s="78"/>
    </row>
    <row r="41" spans="1:9" ht="18" customHeight="1" x14ac:dyDescent="0.25">
      <c r="A41" s="81"/>
      <c r="B41" s="79"/>
      <c r="C41" s="79"/>
      <c r="D41" s="79"/>
      <c r="E41" s="79"/>
      <c r="F41" s="79"/>
      <c r="G41" s="79"/>
      <c r="H41" s="79"/>
      <c r="I41" s="78"/>
    </row>
    <row r="42" spans="1:9" ht="15" customHeight="1" x14ac:dyDescent="0.25">
      <c r="A42" s="81"/>
      <c r="B42" s="104"/>
      <c r="C42" s="104"/>
      <c r="D42" s="104"/>
      <c r="E42" s="104"/>
      <c r="F42" s="122" t="s">
        <v>280</v>
      </c>
      <c r="G42" s="79"/>
      <c r="H42" s="79"/>
      <c r="I42" s="78"/>
    </row>
    <row r="43" spans="1:9" s="54" customFormat="1" ht="15" customHeight="1" x14ac:dyDescent="0.25">
      <c r="A43" s="81"/>
      <c r="B43" s="132" t="s">
        <v>306</v>
      </c>
      <c r="C43" s="132"/>
      <c r="D43" s="132"/>
      <c r="E43" s="132"/>
      <c r="F43" s="121">
        <v>0</v>
      </c>
      <c r="G43" s="79"/>
      <c r="H43" s="79"/>
      <c r="I43" s="78"/>
    </row>
    <row r="44" spans="1:9" s="54" customFormat="1" ht="15" customHeight="1" x14ac:dyDescent="0.25">
      <c r="A44" s="81"/>
      <c r="B44" s="128" t="s">
        <v>305</v>
      </c>
      <c r="C44" s="128"/>
      <c r="D44" s="128"/>
      <c r="E44" s="128"/>
      <c r="F44" s="142"/>
      <c r="G44" s="79"/>
      <c r="H44" s="79"/>
      <c r="I44" s="78"/>
    </row>
    <row r="45" spans="1:9" s="54" customFormat="1" ht="15" customHeight="1" x14ac:dyDescent="0.25">
      <c r="A45" s="81"/>
      <c r="B45" s="141" t="s">
        <v>304</v>
      </c>
      <c r="C45" s="128"/>
      <c r="D45" s="128"/>
      <c r="E45" s="128"/>
      <c r="F45" s="110">
        <v>0</v>
      </c>
      <c r="G45" s="79"/>
      <c r="H45" s="79"/>
      <c r="I45" s="78"/>
    </row>
    <row r="46" spans="1:9" s="54" customFormat="1" ht="15" customHeight="1" x14ac:dyDescent="0.25">
      <c r="A46" s="81"/>
      <c r="B46" s="141" t="s">
        <v>303</v>
      </c>
      <c r="C46" s="128"/>
      <c r="D46" s="128"/>
      <c r="E46" s="128"/>
      <c r="F46" s="110">
        <v>0</v>
      </c>
      <c r="G46" s="79"/>
      <c r="H46" s="79"/>
      <c r="I46" s="78"/>
    </row>
    <row r="47" spans="1:9" s="54" customFormat="1" ht="15" customHeight="1" x14ac:dyDescent="0.25">
      <c r="A47" s="81"/>
      <c r="B47" s="126" t="s">
        <v>302</v>
      </c>
      <c r="C47" s="126"/>
      <c r="D47" s="126"/>
      <c r="E47" s="126"/>
      <c r="F47" s="120">
        <v>0</v>
      </c>
      <c r="G47" s="79"/>
      <c r="H47" s="79"/>
      <c r="I47" s="78"/>
    </row>
    <row r="48" spans="1:9" s="113" customFormat="1" ht="45" customHeight="1" x14ac:dyDescent="0.25">
      <c r="A48" s="119" t="s">
        <v>301</v>
      </c>
      <c r="B48" s="118"/>
      <c r="C48" s="118"/>
      <c r="D48" s="117"/>
      <c r="E48" s="117"/>
      <c r="F48" s="116"/>
      <c r="G48" s="115"/>
      <c r="H48" s="115"/>
      <c r="I48" s="114"/>
    </row>
    <row r="49" spans="1:9" ht="60" customHeight="1" x14ac:dyDescent="0.25">
      <c r="A49" s="81"/>
      <c r="B49" s="563"/>
      <c r="C49" s="563"/>
      <c r="D49" s="563"/>
      <c r="E49" s="563"/>
      <c r="F49" s="140" t="s">
        <v>300</v>
      </c>
      <c r="G49" s="122" t="s">
        <v>299</v>
      </c>
      <c r="H49" s="79"/>
      <c r="I49" s="78"/>
    </row>
    <row r="50" spans="1:9" s="54" customFormat="1" ht="15" customHeight="1" x14ac:dyDescent="0.25">
      <c r="A50" s="81"/>
      <c r="B50" s="139" t="s">
        <v>298</v>
      </c>
      <c r="C50" s="111"/>
      <c r="D50" s="138"/>
      <c r="E50" s="138"/>
      <c r="F50" s="137">
        <v>0</v>
      </c>
      <c r="G50" s="121">
        <v>0</v>
      </c>
      <c r="H50" s="79"/>
      <c r="I50" s="78"/>
    </row>
    <row r="51" spans="1:9" s="54" customFormat="1" ht="15" customHeight="1" x14ac:dyDescent="0.25">
      <c r="A51" s="81"/>
      <c r="B51" s="136" t="s">
        <v>297</v>
      </c>
      <c r="C51" s="107"/>
      <c r="D51" s="135"/>
      <c r="E51" s="135"/>
      <c r="F51" s="108">
        <v>0</v>
      </c>
      <c r="G51" s="110">
        <v>0</v>
      </c>
      <c r="H51" s="79"/>
      <c r="I51" s="78"/>
    </row>
    <row r="52" spans="1:9" s="54" customFormat="1" ht="15" customHeight="1" x14ac:dyDescent="0.25">
      <c r="A52" s="81"/>
      <c r="B52" s="136" t="s">
        <v>296</v>
      </c>
      <c r="C52" s="107"/>
      <c r="D52" s="135"/>
      <c r="E52" s="135"/>
      <c r="F52" s="108">
        <v>0</v>
      </c>
      <c r="G52" s="110">
        <v>0</v>
      </c>
      <c r="H52" s="79"/>
      <c r="I52" s="78"/>
    </row>
    <row r="53" spans="1:9" s="54" customFormat="1" ht="15" customHeight="1" x14ac:dyDescent="0.25">
      <c r="A53" s="81"/>
      <c r="B53" s="126" t="s">
        <v>295</v>
      </c>
      <c r="C53" s="134"/>
      <c r="D53" s="126"/>
      <c r="E53" s="126"/>
      <c r="F53" s="106">
        <v>0</v>
      </c>
      <c r="G53" s="120">
        <v>0</v>
      </c>
      <c r="H53" s="79"/>
      <c r="I53" s="78"/>
    </row>
    <row r="54" spans="1:9" s="113" customFormat="1" ht="45" customHeight="1" x14ac:dyDescent="0.25">
      <c r="A54" s="119" t="s">
        <v>294</v>
      </c>
      <c r="B54" s="118"/>
      <c r="C54" s="118"/>
      <c r="D54" s="117"/>
      <c r="E54" s="117"/>
      <c r="F54" s="116"/>
      <c r="G54" s="115"/>
      <c r="H54" s="115"/>
      <c r="I54" s="114"/>
    </row>
    <row r="55" spans="1:9" ht="15" customHeight="1" x14ac:dyDescent="0.25">
      <c r="A55" s="81"/>
      <c r="B55" s="563"/>
      <c r="C55" s="563"/>
      <c r="D55" s="563"/>
      <c r="E55" s="563"/>
      <c r="F55" s="122" t="s">
        <v>280</v>
      </c>
      <c r="G55" s="79"/>
      <c r="H55" s="79"/>
      <c r="I55" s="78"/>
    </row>
    <row r="56" spans="1:9" s="54" customFormat="1" ht="15" customHeight="1" x14ac:dyDescent="0.25">
      <c r="A56" s="81"/>
      <c r="B56" s="133" t="s">
        <v>293</v>
      </c>
      <c r="C56" s="133"/>
      <c r="D56" s="133"/>
      <c r="E56" s="132"/>
      <c r="F56" s="121">
        <v>0</v>
      </c>
      <c r="G56" s="79"/>
      <c r="H56" s="79"/>
      <c r="I56" s="78"/>
    </row>
    <row r="57" spans="1:9" s="54" customFormat="1" ht="15" customHeight="1" x14ac:dyDescent="0.25">
      <c r="A57" s="81"/>
      <c r="B57" s="129" t="s">
        <v>292</v>
      </c>
      <c r="C57" s="128"/>
      <c r="D57" s="128"/>
      <c r="E57" s="128"/>
      <c r="F57" s="110">
        <v>0</v>
      </c>
      <c r="G57" s="79"/>
      <c r="H57" s="79"/>
      <c r="I57" s="78"/>
    </row>
    <row r="58" spans="1:9" s="54" customFormat="1" ht="15" customHeight="1" x14ac:dyDescent="0.25">
      <c r="A58" s="81"/>
      <c r="B58" s="131" t="s">
        <v>182</v>
      </c>
      <c r="C58" s="131"/>
      <c r="D58" s="131"/>
      <c r="E58" s="131"/>
      <c r="F58" s="110">
        <v>0</v>
      </c>
      <c r="G58" s="79"/>
      <c r="H58" s="79"/>
      <c r="I58" s="78"/>
    </row>
    <row r="59" spans="1:9" s="54" customFormat="1" ht="15" customHeight="1" x14ac:dyDescent="0.25">
      <c r="A59" s="81"/>
      <c r="B59" s="131" t="s">
        <v>183</v>
      </c>
      <c r="C59" s="131"/>
      <c r="D59" s="131"/>
      <c r="E59" s="131"/>
      <c r="F59" s="110">
        <v>0</v>
      </c>
      <c r="G59" s="79"/>
      <c r="H59" s="79"/>
      <c r="I59" s="78"/>
    </row>
    <row r="60" spans="1:9" s="54" customFormat="1" ht="15" customHeight="1" x14ac:dyDescent="0.25">
      <c r="A60" s="81"/>
      <c r="B60" s="129" t="s">
        <v>291</v>
      </c>
      <c r="C60" s="128"/>
      <c r="D60" s="128"/>
      <c r="E60" s="128"/>
      <c r="F60" s="107"/>
      <c r="G60" s="79"/>
      <c r="H60" s="79"/>
      <c r="I60" s="78"/>
    </row>
    <row r="61" spans="1:9" s="54" customFormat="1" ht="15" customHeight="1" x14ac:dyDescent="0.25">
      <c r="A61" s="81"/>
      <c r="B61" s="130" t="s">
        <v>290</v>
      </c>
      <c r="C61" s="128"/>
      <c r="D61" s="128"/>
      <c r="E61" s="128"/>
      <c r="F61" s="110">
        <v>0</v>
      </c>
      <c r="G61" s="79"/>
      <c r="H61" s="79"/>
      <c r="I61" s="78"/>
    </row>
    <row r="62" spans="1:9" s="54" customFormat="1" ht="15" customHeight="1" x14ac:dyDescent="0.25">
      <c r="A62" s="81"/>
      <c r="B62" s="130" t="s">
        <v>186</v>
      </c>
      <c r="C62" s="128"/>
      <c r="D62" s="128"/>
      <c r="E62" s="128"/>
      <c r="F62" s="110">
        <v>0</v>
      </c>
      <c r="G62" s="79"/>
      <c r="H62" s="79"/>
      <c r="I62" s="78"/>
    </row>
    <row r="63" spans="1:9" s="54" customFormat="1" ht="15" customHeight="1" x14ac:dyDescent="0.25">
      <c r="A63" s="81"/>
      <c r="B63" s="130" t="s">
        <v>187</v>
      </c>
      <c r="C63" s="128"/>
      <c r="D63" s="128"/>
      <c r="E63" s="128"/>
      <c r="F63" s="110">
        <v>0</v>
      </c>
      <c r="G63" s="79"/>
      <c r="H63" s="79"/>
      <c r="I63" s="78"/>
    </row>
    <row r="64" spans="1:9" s="54" customFormat="1" ht="15" customHeight="1" x14ac:dyDescent="0.25">
      <c r="A64" s="81"/>
      <c r="B64" s="130" t="s">
        <v>188</v>
      </c>
      <c r="C64" s="128"/>
      <c r="D64" s="128"/>
      <c r="E64" s="128"/>
      <c r="F64" s="110">
        <v>0</v>
      </c>
      <c r="G64" s="79"/>
      <c r="H64" s="79"/>
      <c r="I64" s="78"/>
    </row>
    <row r="65" spans="1:9" s="54" customFormat="1" ht="15" customHeight="1" x14ac:dyDescent="0.25">
      <c r="A65" s="81"/>
      <c r="B65" s="129" t="s">
        <v>289</v>
      </c>
      <c r="C65" s="128"/>
      <c r="D65" s="128"/>
      <c r="E65" s="128"/>
      <c r="F65" s="110">
        <v>0</v>
      </c>
      <c r="G65" s="79"/>
      <c r="H65" s="79"/>
      <c r="I65" s="78"/>
    </row>
    <row r="66" spans="1:9" s="54" customFormat="1" ht="15" customHeight="1" x14ac:dyDescent="0.25">
      <c r="A66" s="81"/>
      <c r="B66" s="127" t="s">
        <v>288</v>
      </c>
      <c r="C66" s="126"/>
      <c r="D66" s="126"/>
      <c r="E66" s="126"/>
      <c r="F66" s="120">
        <v>0.5</v>
      </c>
      <c r="G66" s="79"/>
      <c r="H66" s="79"/>
      <c r="I66" s="78"/>
    </row>
    <row r="67" spans="1:9" s="113" customFormat="1" ht="45" customHeight="1" x14ac:dyDescent="0.25">
      <c r="A67" s="119" t="s">
        <v>287</v>
      </c>
      <c r="B67" s="118"/>
      <c r="C67" s="118"/>
      <c r="D67" s="117"/>
      <c r="E67" s="117"/>
      <c r="F67" s="116"/>
      <c r="G67" s="115"/>
      <c r="H67" s="115"/>
      <c r="I67" s="114"/>
    </row>
    <row r="68" spans="1:9" ht="15" customHeight="1" x14ac:dyDescent="0.25">
      <c r="A68" s="81"/>
      <c r="B68" s="563"/>
      <c r="C68" s="563"/>
      <c r="D68" s="563"/>
      <c r="E68" s="563"/>
      <c r="F68" s="122" t="s">
        <v>280</v>
      </c>
      <c r="G68" s="79"/>
      <c r="H68" s="79"/>
      <c r="I68" s="78"/>
    </row>
    <row r="69" spans="1:9" ht="15" customHeight="1" x14ac:dyDescent="0.25">
      <c r="A69" s="81"/>
      <c r="B69" s="125" t="s">
        <v>286</v>
      </c>
      <c r="C69" s="104"/>
      <c r="D69" s="104"/>
      <c r="E69" s="104"/>
      <c r="F69" s="123">
        <v>0</v>
      </c>
      <c r="G69" s="79"/>
      <c r="H69" s="79"/>
      <c r="I69" s="78"/>
    </row>
    <row r="70" spans="1:9" s="113" customFormat="1" ht="45" customHeight="1" x14ac:dyDescent="0.25">
      <c r="A70" s="119" t="s">
        <v>285</v>
      </c>
      <c r="B70" s="118"/>
      <c r="C70" s="118"/>
      <c r="D70" s="117"/>
      <c r="E70" s="117"/>
      <c r="F70" s="116"/>
      <c r="G70" s="115"/>
      <c r="H70" s="115"/>
      <c r="I70" s="114"/>
    </row>
    <row r="71" spans="1:9" ht="15" customHeight="1" x14ac:dyDescent="0.25">
      <c r="A71" s="81"/>
      <c r="B71" s="573"/>
      <c r="C71" s="573"/>
      <c r="D71" s="573"/>
      <c r="E71" s="573"/>
      <c r="F71" s="571" t="s">
        <v>280</v>
      </c>
      <c r="G71" s="572"/>
      <c r="H71" s="572"/>
      <c r="I71" s="78"/>
    </row>
    <row r="72" spans="1:9" ht="30" customHeight="1" x14ac:dyDescent="0.25">
      <c r="A72" s="81"/>
      <c r="B72" s="574"/>
      <c r="C72" s="574"/>
      <c r="D72" s="574"/>
      <c r="E72" s="574"/>
      <c r="F72" s="51" t="s">
        <v>178</v>
      </c>
      <c r="G72" s="51" t="s">
        <v>179</v>
      </c>
      <c r="H72" s="52" t="s">
        <v>180</v>
      </c>
      <c r="I72" s="78"/>
    </row>
    <row r="73" spans="1:9" ht="15" customHeight="1" x14ac:dyDescent="0.25">
      <c r="A73" s="81"/>
      <c r="B73" s="125" t="s">
        <v>181</v>
      </c>
      <c r="C73" s="104"/>
      <c r="D73" s="104"/>
      <c r="E73" s="104"/>
      <c r="F73" s="124">
        <v>0</v>
      </c>
      <c r="G73" s="124">
        <v>0</v>
      </c>
      <c r="H73" s="123">
        <v>0</v>
      </c>
      <c r="I73" s="78"/>
    </row>
    <row r="74" spans="1:9" s="113" customFormat="1" ht="45" customHeight="1" x14ac:dyDescent="0.25">
      <c r="A74" s="119" t="s">
        <v>284</v>
      </c>
      <c r="B74" s="118"/>
      <c r="C74" s="118"/>
      <c r="D74" s="117"/>
      <c r="E74" s="117"/>
      <c r="F74" s="116"/>
      <c r="G74" s="115"/>
      <c r="H74" s="115"/>
      <c r="I74" s="114"/>
    </row>
    <row r="75" spans="1:9" ht="15" customHeight="1" x14ac:dyDescent="0.25">
      <c r="A75" s="81"/>
      <c r="B75" s="563"/>
      <c r="C75" s="563"/>
      <c r="D75" s="563"/>
      <c r="E75" s="563"/>
      <c r="F75" s="122" t="s">
        <v>280</v>
      </c>
      <c r="G75" s="79"/>
      <c r="H75" s="79"/>
      <c r="I75" s="78"/>
    </row>
    <row r="76" spans="1:9" s="54" customFormat="1" ht="15" customHeight="1" x14ac:dyDescent="0.25">
      <c r="A76" s="81"/>
      <c r="B76" s="559" t="s">
        <v>283</v>
      </c>
      <c r="C76" s="559"/>
      <c r="D76" s="559"/>
      <c r="E76" s="560"/>
      <c r="F76" s="121">
        <v>0</v>
      </c>
      <c r="G76" s="79"/>
      <c r="H76" s="79"/>
      <c r="I76" s="78"/>
    </row>
    <row r="77" spans="1:9" s="54" customFormat="1" ht="15" customHeight="1" x14ac:dyDescent="0.25">
      <c r="A77" s="81"/>
      <c r="B77" s="561" t="s">
        <v>282</v>
      </c>
      <c r="C77" s="561"/>
      <c r="D77" s="561"/>
      <c r="E77" s="562"/>
      <c r="F77" s="110">
        <v>0</v>
      </c>
      <c r="G77" s="79"/>
      <c r="H77" s="79"/>
      <c r="I77" s="78"/>
    </row>
    <row r="78" spans="1:9" s="54" customFormat="1" ht="15" customHeight="1" x14ac:dyDescent="0.25">
      <c r="A78" s="81"/>
      <c r="B78" s="561" t="s">
        <v>182</v>
      </c>
      <c r="C78" s="561"/>
      <c r="D78" s="561"/>
      <c r="E78" s="562"/>
      <c r="F78" s="110">
        <v>0</v>
      </c>
      <c r="G78" s="79"/>
      <c r="H78" s="79"/>
      <c r="I78" s="78"/>
    </row>
    <row r="79" spans="1:9" s="54" customFormat="1" ht="15" customHeight="1" x14ac:dyDescent="0.25">
      <c r="A79" s="81"/>
      <c r="B79" s="561" t="s">
        <v>183</v>
      </c>
      <c r="C79" s="561"/>
      <c r="D79" s="561"/>
      <c r="E79" s="562"/>
      <c r="F79" s="110">
        <v>0</v>
      </c>
      <c r="G79" s="79"/>
      <c r="H79" s="79"/>
      <c r="I79" s="78"/>
    </row>
    <row r="80" spans="1:9" s="54" customFormat="1" ht="15" customHeight="1" x14ac:dyDescent="0.25">
      <c r="A80" s="81"/>
      <c r="B80" s="561" t="s">
        <v>184</v>
      </c>
      <c r="C80" s="561"/>
      <c r="D80" s="561"/>
      <c r="E80" s="562"/>
      <c r="F80" s="107"/>
      <c r="G80" s="79"/>
      <c r="H80" s="79"/>
      <c r="I80" s="78"/>
    </row>
    <row r="81" spans="1:9" s="54" customFormat="1" ht="15" customHeight="1" x14ac:dyDescent="0.25">
      <c r="A81" s="81"/>
      <c r="B81" s="570" t="s">
        <v>185</v>
      </c>
      <c r="C81" s="570"/>
      <c r="D81" s="570"/>
      <c r="E81" s="564"/>
      <c r="F81" s="110">
        <v>0</v>
      </c>
      <c r="G81" s="79"/>
      <c r="H81" s="79"/>
      <c r="I81" s="78"/>
    </row>
    <row r="82" spans="1:9" s="54" customFormat="1" ht="15" customHeight="1" x14ac:dyDescent="0.25">
      <c r="A82" s="81"/>
      <c r="B82" s="570" t="s">
        <v>186</v>
      </c>
      <c r="C82" s="570"/>
      <c r="D82" s="570"/>
      <c r="E82" s="564"/>
      <c r="F82" s="110">
        <v>0</v>
      </c>
      <c r="G82" s="79"/>
      <c r="H82" s="79"/>
      <c r="I82" s="78"/>
    </row>
    <row r="83" spans="1:9" s="54" customFormat="1" ht="15" customHeight="1" x14ac:dyDescent="0.25">
      <c r="A83" s="81"/>
      <c r="B83" s="570" t="s">
        <v>187</v>
      </c>
      <c r="C83" s="570"/>
      <c r="D83" s="570"/>
      <c r="E83" s="564"/>
      <c r="F83" s="110">
        <v>0</v>
      </c>
      <c r="G83" s="79"/>
      <c r="H83" s="79"/>
      <c r="I83" s="78"/>
    </row>
    <row r="84" spans="1:9" s="54" customFormat="1" ht="15" customHeight="1" x14ac:dyDescent="0.25">
      <c r="A84" s="81"/>
      <c r="B84" s="570" t="s">
        <v>188</v>
      </c>
      <c r="C84" s="570"/>
      <c r="D84" s="570"/>
      <c r="E84" s="564"/>
      <c r="F84" s="110">
        <v>0</v>
      </c>
      <c r="G84" s="79"/>
      <c r="H84" s="79"/>
      <c r="I84" s="78"/>
    </row>
    <row r="85" spans="1:9" s="54" customFormat="1" ht="15" customHeight="1" x14ac:dyDescent="0.25">
      <c r="A85" s="81"/>
      <c r="B85" s="576" t="s">
        <v>189</v>
      </c>
      <c r="C85" s="576"/>
      <c r="D85" s="576"/>
      <c r="E85" s="577"/>
      <c r="F85" s="120">
        <v>0</v>
      </c>
      <c r="G85" s="79"/>
      <c r="H85" s="79"/>
      <c r="I85" s="78"/>
    </row>
    <row r="86" spans="1:9" s="113" customFormat="1" ht="45" customHeight="1" x14ac:dyDescent="0.25">
      <c r="A86" s="119" t="s">
        <v>281</v>
      </c>
      <c r="B86" s="118"/>
      <c r="C86" s="118"/>
      <c r="D86" s="117"/>
      <c r="E86" s="117"/>
      <c r="F86" s="116"/>
      <c r="G86" s="115"/>
      <c r="H86" s="115"/>
      <c r="I86" s="114"/>
    </row>
    <row r="87" spans="1:9" ht="15" customHeight="1" x14ac:dyDescent="0.25">
      <c r="A87" s="81"/>
      <c r="B87" s="573"/>
      <c r="C87" s="573"/>
      <c r="D87" s="573"/>
      <c r="E87" s="573"/>
      <c r="F87" s="571" t="s">
        <v>280</v>
      </c>
      <c r="G87" s="572"/>
      <c r="H87" s="572"/>
      <c r="I87" s="78"/>
    </row>
    <row r="88" spans="1:9" ht="30" customHeight="1" x14ac:dyDescent="0.25">
      <c r="A88" s="81"/>
      <c r="B88" s="574"/>
      <c r="C88" s="574"/>
      <c r="D88" s="574"/>
      <c r="E88" s="574"/>
      <c r="F88" s="51" t="s">
        <v>178</v>
      </c>
      <c r="G88" s="51" t="s">
        <v>179</v>
      </c>
      <c r="H88" s="52" t="s">
        <v>180</v>
      </c>
      <c r="I88" s="78"/>
    </row>
    <row r="89" spans="1:9" ht="15" customHeight="1" x14ac:dyDescent="0.25">
      <c r="A89" s="81"/>
      <c r="B89" s="560" t="e">
        <f>#REF!</f>
        <v>#REF!</v>
      </c>
      <c r="C89" s="575"/>
      <c r="D89" s="575"/>
      <c r="E89" s="575"/>
      <c r="F89" s="112"/>
      <c r="G89" s="112"/>
      <c r="H89" s="111"/>
      <c r="I89" s="78"/>
    </row>
    <row r="90" spans="1:9" ht="30" customHeight="1" x14ac:dyDescent="0.25">
      <c r="A90" s="81"/>
      <c r="B90" s="564" t="e">
        <f>#REF!</f>
        <v>#REF!</v>
      </c>
      <c r="C90" s="565"/>
      <c r="D90" s="565"/>
      <c r="E90" s="565"/>
      <c r="F90" s="109"/>
      <c r="G90" s="109"/>
      <c r="H90" s="107"/>
      <c r="I90" s="78"/>
    </row>
    <row r="91" spans="1:9" ht="15" customHeight="1" x14ac:dyDescent="0.25">
      <c r="A91" s="81"/>
      <c r="B91" s="566" t="e">
        <f>#REF!</f>
        <v>#REF!</v>
      </c>
      <c r="C91" s="567"/>
      <c r="D91" s="567"/>
      <c r="E91" s="567"/>
      <c r="F91" s="109"/>
      <c r="G91" s="109"/>
      <c r="H91" s="107"/>
      <c r="I91" s="78"/>
    </row>
    <row r="92" spans="1:9" ht="15" customHeight="1" x14ac:dyDescent="0.25">
      <c r="A92" s="81"/>
      <c r="B92" s="568" t="e">
        <f>#REF!</f>
        <v>#REF!</v>
      </c>
      <c r="C92" s="569"/>
      <c r="D92" s="569"/>
      <c r="E92" s="569"/>
      <c r="F92" s="108">
        <v>0.5</v>
      </c>
      <c r="G92" s="108">
        <v>0.5</v>
      </c>
      <c r="H92" s="110">
        <v>1</v>
      </c>
      <c r="I92" s="78"/>
    </row>
    <row r="93" spans="1:9" ht="15" customHeight="1" x14ac:dyDescent="0.25">
      <c r="A93" s="81"/>
      <c r="B93" s="568" t="e">
        <f>#REF!</f>
        <v>#REF!</v>
      </c>
      <c r="C93" s="569"/>
      <c r="D93" s="569"/>
      <c r="E93" s="569"/>
      <c r="F93" s="108">
        <v>1</v>
      </c>
      <c r="G93" s="108">
        <v>1</v>
      </c>
      <c r="H93" s="110">
        <v>1</v>
      </c>
      <c r="I93" s="78"/>
    </row>
    <row r="94" spans="1:9" ht="15" customHeight="1" x14ac:dyDescent="0.25">
      <c r="A94" s="81"/>
      <c r="B94" s="570" t="e">
        <f>#REF!</f>
        <v>#REF!</v>
      </c>
      <c r="C94" s="570"/>
      <c r="D94" s="570"/>
      <c r="E94" s="564"/>
      <c r="F94" s="109"/>
      <c r="G94" s="109"/>
      <c r="H94" s="107"/>
      <c r="I94" s="78"/>
    </row>
    <row r="95" spans="1:9" ht="15" customHeight="1" x14ac:dyDescent="0.25">
      <c r="A95" s="81"/>
      <c r="B95" s="558" t="e">
        <f>#REF!</f>
        <v>#REF!</v>
      </c>
      <c r="C95" s="558"/>
      <c r="D95" s="558"/>
      <c r="E95" s="566"/>
      <c r="F95" s="109"/>
      <c r="G95" s="109"/>
      <c r="H95" s="107"/>
      <c r="I95" s="78"/>
    </row>
    <row r="96" spans="1:9" ht="15" customHeight="1" x14ac:dyDescent="0.25">
      <c r="A96" s="81"/>
      <c r="B96" s="578" t="e">
        <f>#REF!</f>
        <v>#REF!</v>
      </c>
      <c r="C96" s="578"/>
      <c r="D96" s="578"/>
      <c r="E96" s="568"/>
      <c r="F96" s="108">
        <v>0.5</v>
      </c>
      <c r="G96" s="108">
        <v>0.5</v>
      </c>
      <c r="H96" s="110">
        <v>1</v>
      </c>
      <c r="I96" s="78"/>
    </row>
    <row r="97" spans="1:9" ht="15" customHeight="1" x14ac:dyDescent="0.25">
      <c r="A97" s="81"/>
      <c r="B97" s="568" t="e">
        <f>#REF!</f>
        <v>#REF!</v>
      </c>
      <c r="C97" s="569"/>
      <c r="D97" s="569"/>
      <c r="E97" s="569"/>
      <c r="F97" s="108">
        <v>1</v>
      </c>
      <c r="G97" s="108">
        <v>1</v>
      </c>
      <c r="H97" s="110">
        <v>1</v>
      </c>
      <c r="I97" s="78"/>
    </row>
    <row r="98" spans="1:9" ht="15" customHeight="1" x14ac:dyDescent="0.25">
      <c r="A98" s="81"/>
      <c r="B98" s="570" t="e">
        <f>#REF!</f>
        <v>#REF!</v>
      </c>
      <c r="C98" s="570"/>
      <c r="D98" s="570"/>
      <c r="E98" s="564"/>
      <c r="F98" s="109"/>
      <c r="G98" s="109"/>
      <c r="H98" s="107"/>
      <c r="I98" s="78"/>
    </row>
    <row r="99" spans="1:9" ht="15" customHeight="1" x14ac:dyDescent="0.25">
      <c r="A99" s="81"/>
      <c r="B99" s="558" t="e">
        <f>#REF!</f>
        <v>#REF!</v>
      </c>
      <c r="C99" s="558"/>
      <c r="D99" s="558"/>
      <c r="E99" s="566"/>
      <c r="F99" s="109"/>
      <c r="G99" s="109"/>
      <c r="H99" s="107"/>
      <c r="I99" s="78"/>
    </row>
    <row r="100" spans="1:9" ht="15" customHeight="1" x14ac:dyDescent="0.25">
      <c r="A100" s="81"/>
      <c r="B100" s="578" t="e">
        <f>#REF!</f>
        <v>#REF!</v>
      </c>
      <c r="C100" s="578"/>
      <c r="D100" s="578"/>
      <c r="E100" s="568"/>
      <c r="F100" s="108">
        <v>0.5</v>
      </c>
      <c r="G100" s="108">
        <v>0.5</v>
      </c>
      <c r="H100" s="110">
        <v>1</v>
      </c>
      <c r="I100" s="78"/>
    </row>
    <row r="101" spans="1:9" ht="15" customHeight="1" x14ac:dyDescent="0.25">
      <c r="A101" s="81"/>
      <c r="B101" s="568" t="e">
        <f>#REF!</f>
        <v>#REF!</v>
      </c>
      <c r="C101" s="569"/>
      <c r="D101" s="569"/>
      <c r="E101" s="569"/>
      <c r="F101" s="108">
        <v>1</v>
      </c>
      <c r="G101" s="108">
        <v>1</v>
      </c>
      <c r="H101" s="110">
        <v>1</v>
      </c>
      <c r="I101" s="78"/>
    </row>
    <row r="102" spans="1:9" ht="15" customHeight="1" x14ac:dyDescent="0.25">
      <c r="A102" s="81"/>
      <c r="B102" s="561" t="e">
        <f>#REF!</f>
        <v>#REF!</v>
      </c>
      <c r="C102" s="561"/>
      <c r="D102" s="561"/>
      <c r="E102" s="562"/>
      <c r="F102" s="109"/>
      <c r="G102" s="109"/>
      <c r="H102" s="107"/>
      <c r="I102" s="78"/>
    </row>
    <row r="103" spans="1:9" ht="15" customHeight="1" x14ac:dyDescent="0.25">
      <c r="A103" s="81"/>
      <c r="B103" s="570" t="e">
        <f>#REF!</f>
        <v>#REF!</v>
      </c>
      <c r="C103" s="570"/>
      <c r="D103" s="570"/>
      <c r="E103" s="564"/>
      <c r="F103" s="109"/>
      <c r="G103" s="109"/>
      <c r="H103" s="107"/>
      <c r="I103" s="78"/>
    </row>
    <row r="104" spans="1:9" ht="15" customHeight="1" x14ac:dyDescent="0.25">
      <c r="A104" s="81"/>
      <c r="B104" s="566" t="e">
        <f>#REF!</f>
        <v>#REF!</v>
      </c>
      <c r="C104" s="567"/>
      <c r="D104" s="567"/>
      <c r="E104" s="567"/>
      <c r="F104" s="108">
        <v>0.5</v>
      </c>
      <c r="G104" s="108">
        <v>0.5</v>
      </c>
      <c r="H104" s="110">
        <v>0.5</v>
      </c>
      <c r="I104" s="78"/>
    </row>
    <row r="105" spans="1:9" ht="15" customHeight="1" x14ac:dyDescent="0.25">
      <c r="A105" s="81"/>
      <c r="B105" s="566" t="e">
        <f>#REF!</f>
        <v>#REF!</v>
      </c>
      <c r="C105" s="567"/>
      <c r="D105" s="567"/>
      <c r="E105" s="567"/>
      <c r="F105" s="108">
        <v>1</v>
      </c>
      <c r="G105" s="108">
        <v>1</v>
      </c>
      <c r="H105" s="110">
        <v>1</v>
      </c>
      <c r="I105" s="78"/>
    </row>
    <row r="106" spans="1:9" ht="15" customHeight="1" x14ac:dyDescent="0.25">
      <c r="A106" s="81"/>
      <c r="B106" s="561" t="e">
        <f>#REF!</f>
        <v>#REF!</v>
      </c>
      <c r="C106" s="561"/>
      <c r="D106" s="561"/>
      <c r="E106" s="562"/>
      <c r="F106" s="109"/>
      <c r="G106" s="109"/>
      <c r="H106" s="107"/>
      <c r="I106" s="78"/>
    </row>
    <row r="107" spans="1:9" ht="15" customHeight="1" x14ac:dyDescent="0.25">
      <c r="A107" s="81"/>
      <c r="B107" s="570" t="e">
        <f>#REF!</f>
        <v>#REF!</v>
      </c>
      <c r="C107" s="570"/>
      <c r="D107" s="570"/>
      <c r="E107" s="564"/>
      <c r="F107" s="109"/>
      <c r="G107" s="109"/>
      <c r="H107" s="107"/>
      <c r="I107" s="78"/>
    </row>
    <row r="108" spans="1:9" ht="15" customHeight="1" x14ac:dyDescent="0.25">
      <c r="A108" s="81"/>
      <c r="B108" s="566" t="e">
        <f>#REF!</f>
        <v>#REF!</v>
      </c>
      <c r="C108" s="567"/>
      <c r="D108" s="567"/>
      <c r="E108" s="567"/>
      <c r="F108" s="108">
        <v>0.5</v>
      </c>
      <c r="G108" s="108">
        <v>0.5</v>
      </c>
      <c r="H108" s="110">
        <v>0.5</v>
      </c>
      <c r="I108" s="78"/>
    </row>
    <row r="109" spans="1:9" ht="15" customHeight="1" x14ac:dyDescent="0.25">
      <c r="A109" s="81"/>
      <c r="B109" s="566" t="e">
        <f>#REF!</f>
        <v>#REF!</v>
      </c>
      <c r="C109" s="567"/>
      <c r="D109" s="567"/>
      <c r="E109" s="567"/>
      <c r="F109" s="108">
        <v>1</v>
      </c>
      <c r="G109" s="108">
        <v>1</v>
      </c>
      <c r="H109" s="110">
        <v>1</v>
      </c>
      <c r="I109" s="78"/>
    </row>
    <row r="110" spans="1:9" ht="15" customHeight="1" x14ac:dyDescent="0.25">
      <c r="A110" s="81"/>
      <c r="B110" s="561" t="e">
        <f>#REF!</f>
        <v>#REF!</v>
      </c>
      <c r="C110" s="561"/>
      <c r="D110" s="561"/>
      <c r="E110" s="562"/>
      <c r="F110" s="109"/>
      <c r="G110" s="109"/>
      <c r="H110" s="107"/>
      <c r="I110" s="78"/>
    </row>
    <row r="111" spans="1:9" ht="15" customHeight="1" x14ac:dyDescent="0.25">
      <c r="A111" s="81"/>
      <c r="B111" s="570" t="e">
        <f>#REF!</f>
        <v>#REF!</v>
      </c>
      <c r="C111" s="570"/>
      <c r="D111" s="570"/>
      <c r="E111" s="564"/>
      <c r="F111" s="109"/>
      <c r="G111" s="109"/>
      <c r="H111" s="107"/>
      <c r="I111" s="78"/>
    </row>
    <row r="112" spans="1:9" ht="15" customHeight="1" x14ac:dyDescent="0.25">
      <c r="A112" s="81"/>
      <c r="B112" s="566" t="e">
        <f>#REF!</f>
        <v>#REF!</v>
      </c>
      <c r="C112" s="567"/>
      <c r="D112" s="567"/>
      <c r="E112" s="567"/>
      <c r="F112" s="108">
        <v>0.5</v>
      </c>
      <c r="G112" s="108">
        <v>0.5</v>
      </c>
      <c r="H112" s="110">
        <v>0.5</v>
      </c>
      <c r="I112" s="78"/>
    </row>
    <row r="113" spans="1:9" ht="15" customHeight="1" x14ac:dyDescent="0.25">
      <c r="A113" s="81"/>
      <c r="B113" s="566" t="e">
        <f>#REF!</f>
        <v>#REF!</v>
      </c>
      <c r="C113" s="567"/>
      <c r="D113" s="567"/>
      <c r="E113" s="567"/>
      <c r="F113" s="108">
        <v>1</v>
      </c>
      <c r="G113" s="108">
        <v>1</v>
      </c>
      <c r="H113" s="110">
        <v>1</v>
      </c>
      <c r="I113" s="78"/>
    </row>
    <row r="114" spans="1:9" ht="15" customHeight="1" x14ac:dyDescent="0.25">
      <c r="A114" s="81"/>
      <c r="B114" s="561" t="e">
        <f>#REF!</f>
        <v>#REF!</v>
      </c>
      <c r="C114" s="561"/>
      <c r="D114" s="561"/>
      <c r="E114" s="562"/>
      <c r="F114" s="109"/>
      <c r="G114" s="109"/>
      <c r="H114" s="107"/>
      <c r="I114" s="78"/>
    </row>
    <row r="115" spans="1:9" ht="15" customHeight="1" x14ac:dyDescent="0.25">
      <c r="A115" s="81"/>
      <c r="B115" s="570" t="e">
        <f>#REF!</f>
        <v>#REF!</v>
      </c>
      <c r="C115" s="570"/>
      <c r="D115" s="570"/>
      <c r="E115" s="564"/>
      <c r="F115" s="109"/>
      <c r="G115" s="109"/>
      <c r="H115" s="107"/>
      <c r="I115" s="78"/>
    </row>
    <row r="116" spans="1:9" ht="15" customHeight="1" x14ac:dyDescent="0.25">
      <c r="A116" s="81"/>
      <c r="B116" s="566" t="e">
        <f>#REF!</f>
        <v>#REF!</v>
      </c>
      <c r="C116" s="567"/>
      <c r="D116" s="567"/>
      <c r="E116" s="567"/>
      <c r="F116" s="108">
        <v>0.5</v>
      </c>
      <c r="G116" s="108">
        <v>0.5</v>
      </c>
      <c r="H116" s="110">
        <v>1</v>
      </c>
      <c r="I116" s="78"/>
    </row>
    <row r="117" spans="1:9" ht="15" customHeight="1" x14ac:dyDescent="0.25">
      <c r="A117" s="81"/>
      <c r="B117" s="566" t="e">
        <f>#REF!</f>
        <v>#REF!</v>
      </c>
      <c r="C117" s="567"/>
      <c r="D117" s="567"/>
      <c r="E117" s="567"/>
      <c r="F117" s="108">
        <v>1</v>
      </c>
      <c r="G117" s="108">
        <v>1</v>
      </c>
      <c r="H117" s="110">
        <v>1</v>
      </c>
      <c r="I117" s="78"/>
    </row>
    <row r="118" spans="1:9" ht="15" customHeight="1" x14ac:dyDescent="0.25">
      <c r="A118" s="81"/>
      <c r="B118" s="561" t="e">
        <f>#REF!</f>
        <v>#REF!</v>
      </c>
      <c r="C118" s="561"/>
      <c r="D118" s="561"/>
      <c r="E118" s="562"/>
      <c r="F118" s="109"/>
      <c r="G118" s="109"/>
      <c r="H118" s="107"/>
      <c r="I118" s="78"/>
    </row>
    <row r="119" spans="1:9" ht="15" customHeight="1" x14ac:dyDescent="0.25">
      <c r="A119" s="81"/>
      <c r="B119" s="570" t="e">
        <f>#REF!</f>
        <v>#REF!</v>
      </c>
      <c r="C119" s="570"/>
      <c r="D119" s="570"/>
      <c r="E119" s="564"/>
      <c r="F119" s="109"/>
      <c r="G119" s="109"/>
      <c r="H119" s="107"/>
      <c r="I119" s="78"/>
    </row>
    <row r="120" spans="1:9" ht="15" customHeight="1" x14ac:dyDescent="0.25">
      <c r="A120" s="81"/>
      <c r="B120" s="566" t="e">
        <f>#REF!</f>
        <v>#REF!</v>
      </c>
      <c r="C120" s="567"/>
      <c r="D120" s="567"/>
      <c r="E120" s="567"/>
      <c r="F120" s="108">
        <v>0.5</v>
      </c>
      <c r="G120" s="108">
        <v>0.5</v>
      </c>
      <c r="H120" s="107"/>
      <c r="I120" s="78"/>
    </row>
    <row r="121" spans="1:9" ht="15" customHeight="1" x14ac:dyDescent="0.25">
      <c r="A121" s="81"/>
      <c r="B121" s="566" t="e">
        <f>#REF!</f>
        <v>#REF!</v>
      </c>
      <c r="C121" s="567"/>
      <c r="D121" s="567"/>
      <c r="E121" s="567"/>
      <c r="F121" s="108">
        <v>1</v>
      </c>
      <c r="G121" s="108">
        <v>1</v>
      </c>
      <c r="H121" s="107"/>
      <c r="I121" s="78"/>
    </row>
    <row r="122" spans="1:9" ht="15" customHeight="1" x14ac:dyDescent="0.25">
      <c r="A122" s="81"/>
      <c r="B122" s="561" t="e">
        <f>#REF!</f>
        <v>#REF!</v>
      </c>
      <c r="C122" s="561"/>
      <c r="D122" s="561"/>
      <c r="E122" s="562"/>
      <c r="F122" s="109"/>
      <c r="G122" s="109"/>
      <c r="H122" s="107"/>
      <c r="I122" s="78"/>
    </row>
    <row r="123" spans="1:9" ht="15" customHeight="1" x14ac:dyDescent="0.25">
      <c r="A123" s="81"/>
      <c r="B123" s="570" t="e">
        <f>#REF!</f>
        <v>#REF!</v>
      </c>
      <c r="C123" s="570"/>
      <c r="D123" s="570"/>
      <c r="E123" s="564"/>
      <c r="F123" s="109"/>
      <c r="G123" s="109"/>
      <c r="H123" s="107"/>
      <c r="I123" s="78"/>
    </row>
    <row r="124" spans="1:9" ht="15" customHeight="1" x14ac:dyDescent="0.25">
      <c r="A124" s="81"/>
      <c r="B124" s="566" t="e">
        <f>#REF!</f>
        <v>#REF!</v>
      </c>
      <c r="C124" s="567"/>
      <c r="D124" s="567"/>
      <c r="E124" s="567"/>
      <c r="F124" s="108">
        <v>0.5</v>
      </c>
      <c r="G124" s="108">
        <v>0.5</v>
      </c>
      <c r="H124" s="107"/>
      <c r="I124" s="78"/>
    </row>
    <row r="125" spans="1:9" ht="15" customHeight="1" x14ac:dyDescent="0.25">
      <c r="A125" s="81"/>
      <c r="B125" s="566" t="e">
        <f>#REF!</f>
        <v>#REF!</v>
      </c>
      <c r="C125" s="567"/>
      <c r="D125" s="567"/>
      <c r="E125" s="567"/>
      <c r="F125" s="108">
        <v>1</v>
      </c>
      <c r="G125" s="108">
        <v>1</v>
      </c>
      <c r="H125" s="107"/>
      <c r="I125" s="78"/>
    </row>
    <row r="126" spans="1:9" ht="15" customHeight="1" x14ac:dyDescent="0.25">
      <c r="A126" s="81"/>
      <c r="B126" s="561" t="e">
        <f>#REF!</f>
        <v>#REF!</v>
      </c>
      <c r="C126" s="561"/>
      <c r="D126" s="561"/>
      <c r="E126" s="562"/>
      <c r="F126" s="109"/>
      <c r="G126" s="109"/>
      <c r="H126" s="107"/>
      <c r="I126" s="78"/>
    </row>
    <row r="127" spans="1:9" ht="15" customHeight="1" x14ac:dyDescent="0.25">
      <c r="A127" s="81"/>
      <c r="B127" s="570" t="e">
        <f>#REF!</f>
        <v>#REF!</v>
      </c>
      <c r="C127" s="570"/>
      <c r="D127" s="570"/>
      <c r="E127" s="564"/>
      <c r="F127" s="109"/>
      <c r="G127" s="109"/>
      <c r="H127" s="107"/>
      <c r="I127" s="78"/>
    </row>
    <row r="128" spans="1:9" ht="15" customHeight="1" x14ac:dyDescent="0.25">
      <c r="A128" s="81"/>
      <c r="B128" s="566" t="e">
        <f>#REF!</f>
        <v>#REF!</v>
      </c>
      <c r="C128" s="567"/>
      <c r="D128" s="567"/>
      <c r="E128" s="567"/>
      <c r="F128" s="108">
        <v>0.5</v>
      </c>
      <c r="G128" s="108">
        <v>0.5</v>
      </c>
      <c r="H128" s="107"/>
      <c r="I128" s="78"/>
    </row>
    <row r="129" spans="1:9" ht="15" customHeight="1" x14ac:dyDescent="0.25">
      <c r="A129" s="81"/>
      <c r="B129" s="566" t="e">
        <f>#REF!</f>
        <v>#REF!</v>
      </c>
      <c r="C129" s="567"/>
      <c r="D129" s="567"/>
      <c r="E129" s="567"/>
      <c r="F129" s="108">
        <v>1</v>
      </c>
      <c r="G129" s="108">
        <v>1</v>
      </c>
      <c r="H129" s="107"/>
      <c r="I129" s="78"/>
    </row>
    <row r="130" spans="1:9" ht="30" customHeight="1" x14ac:dyDescent="0.25">
      <c r="A130" s="81"/>
      <c r="B130" s="561" t="e">
        <f>#REF!</f>
        <v>#REF!</v>
      </c>
      <c r="C130" s="561"/>
      <c r="D130" s="561"/>
      <c r="E130" s="562"/>
      <c r="F130" s="109"/>
      <c r="G130" s="109"/>
      <c r="H130" s="107"/>
      <c r="I130" s="78"/>
    </row>
    <row r="131" spans="1:9" ht="15" customHeight="1" x14ac:dyDescent="0.25">
      <c r="A131" s="81"/>
      <c r="B131" s="570" t="e">
        <f>#REF!</f>
        <v>#REF!</v>
      </c>
      <c r="C131" s="570"/>
      <c r="D131" s="570"/>
      <c r="E131" s="564"/>
      <c r="F131" s="109"/>
      <c r="G131" s="109"/>
      <c r="H131" s="107"/>
      <c r="I131" s="78"/>
    </row>
    <row r="132" spans="1:9" ht="15" customHeight="1" x14ac:dyDescent="0.25">
      <c r="A132" s="81"/>
      <c r="B132" s="566" t="e">
        <f>#REF!</f>
        <v>#REF!</v>
      </c>
      <c r="C132" s="567"/>
      <c r="D132" s="567"/>
      <c r="E132" s="567"/>
      <c r="F132" s="108">
        <v>0.5</v>
      </c>
      <c r="G132" s="108">
        <v>0.5</v>
      </c>
      <c r="H132" s="110">
        <v>0.65</v>
      </c>
      <c r="I132" s="78"/>
    </row>
    <row r="133" spans="1:9" ht="15" customHeight="1" x14ac:dyDescent="0.25">
      <c r="A133" s="81"/>
      <c r="B133" s="566" t="e">
        <f>#REF!</f>
        <v>#REF!</v>
      </c>
      <c r="C133" s="567"/>
      <c r="D133" s="567"/>
      <c r="E133" s="567"/>
      <c r="F133" s="108">
        <v>1</v>
      </c>
      <c r="G133" s="108">
        <v>1</v>
      </c>
      <c r="H133" s="110">
        <v>1</v>
      </c>
      <c r="I133" s="78"/>
    </row>
    <row r="134" spans="1:9" ht="30" customHeight="1" x14ac:dyDescent="0.25">
      <c r="A134" s="81"/>
      <c r="B134" s="561" t="e">
        <f>#REF!</f>
        <v>#REF!</v>
      </c>
      <c r="C134" s="561"/>
      <c r="D134" s="561"/>
      <c r="E134" s="562"/>
      <c r="F134" s="109"/>
      <c r="G134" s="109"/>
      <c r="H134" s="107"/>
      <c r="I134" s="78"/>
    </row>
    <row r="135" spans="1:9" ht="15" customHeight="1" x14ac:dyDescent="0.25">
      <c r="A135" s="81"/>
      <c r="B135" s="570" t="e">
        <f>#REF!</f>
        <v>#REF!</v>
      </c>
      <c r="C135" s="570"/>
      <c r="D135" s="570"/>
      <c r="E135" s="564"/>
      <c r="F135" s="109"/>
      <c r="G135" s="109"/>
      <c r="H135" s="107"/>
      <c r="I135" s="78"/>
    </row>
    <row r="136" spans="1:9" ht="15" customHeight="1" x14ac:dyDescent="0.25">
      <c r="A136" s="81"/>
      <c r="B136" s="566" t="e">
        <f>#REF!</f>
        <v>#REF!</v>
      </c>
      <c r="C136" s="567"/>
      <c r="D136" s="567"/>
      <c r="E136" s="567"/>
      <c r="F136" s="109"/>
      <c r="G136" s="109"/>
      <c r="H136" s="110">
        <v>0.65</v>
      </c>
      <c r="I136" s="78"/>
    </row>
    <row r="137" spans="1:9" ht="15" customHeight="1" x14ac:dyDescent="0.25">
      <c r="A137" s="81"/>
      <c r="B137" s="566" t="e">
        <f>#REF!</f>
        <v>#REF!</v>
      </c>
      <c r="C137" s="567"/>
      <c r="D137" s="567"/>
      <c r="E137" s="567"/>
      <c r="F137" s="109"/>
      <c r="G137" s="109"/>
      <c r="H137" s="110">
        <v>1</v>
      </c>
      <c r="I137" s="78"/>
    </row>
    <row r="138" spans="1:9" ht="15" customHeight="1" x14ac:dyDescent="0.25">
      <c r="A138" s="81"/>
      <c r="B138" s="561" t="e">
        <f>#REF!</f>
        <v>#REF!</v>
      </c>
      <c r="C138" s="561"/>
      <c r="D138" s="561"/>
      <c r="E138" s="562"/>
      <c r="F138" s="109"/>
      <c r="G138" s="109"/>
      <c r="H138" s="107"/>
      <c r="I138" s="78"/>
    </row>
    <row r="139" spans="1:9" ht="15" customHeight="1" x14ac:dyDescent="0.25">
      <c r="A139" s="81"/>
      <c r="B139" s="570" t="e">
        <f>#REF!</f>
        <v>#REF!</v>
      </c>
      <c r="C139" s="570"/>
      <c r="D139" s="570"/>
      <c r="E139" s="564"/>
      <c r="F139" s="109"/>
      <c r="G139" s="109"/>
      <c r="H139" s="107"/>
      <c r="I139" s="78"/>
    </row>
    <row r="140" spans="1:9" ht="15" customHeight="1" x14ac:dyDescent="0.25">
      <c r="A140" s="81"/>
      <c r="B140" s="566" t="e">
        <f>#REF!</f>
        <v>#REF!</v>
      </c>
      <c r="C140" s="567"/>
      <c r="D140" s="567"/>
      <c r="E140" s="567"/>
      <c r="F140" s="108">
        <v>0.5</v>
      </c>
      <c r="G140" s="108">
        <v>0.5</v>
      </c>
      <c r="H140" s="107"/>
      <c r="I140" s="78"/>
    </row>
    <row r="141" spans="1:9" ht="15" customHeight="1" x14ac:dyDescent="0.25">
      <c r="A141" s="81"/>
      <c r="B141" s="566" t="e">
        <f>#REF!</f>
        <v>#REF!</v>
      </c>
      <c r="C141" s="567"/>
      <c r="D141" s="567"/>
      <c r="E141" s="567"/>
      <c r="F141" s="108">
        <v>1</v>
      </c>
      <c r="G141" s="108">
        <v>1</v>
      </c>
      <c r="H141" s="107"/>
      <c r="I141" s="78"/>
    </row>
    <row r="142" spans="1:9" ht="15" customHeight="1" x14ac:dyDescent="0.25">
      <c r="A142" s="81"/>
      <c r="B142" s="561" t="e">
        <f>#REF!</f>
        <v>#REF!</v>
      </c>
      <c r="C142" s="561"/>
      <c r="D142" s="561"/>
      <c r="E142" s="562"/>
      <c r="F142" s="109"/>
      <c r="G142" s="109"/>
      <c r="H142" s="107"/>
      <c r="I142" s="78"/>
    </row>
    <row r="143" spans="1:9" ht="15" customHeight="1" x14ac:dyDescent="0.25">
      <c r="A143" s="81"/>
      <c r="B143" s="570" t="e">
        <f>#REF!</f>
        <v>#REF!</v>
      </c>
      <c r="C143" s="570"/>
      <c r="D143" s="570"/>
      <c r="E143" s="564"/>
      <c r="F143" s="109"/>
      <c r="G143" s="109"/>
      <c r="H143" s="107"/>
      <c r="I143" s="78"/>
    </row>
    <row r="144" spans="1:9" ht="15" customHeight="1" x14ac:dyDescent="0.25">
      <c r="A144" s="81"/>
      <c r="B144" s="566" t="e">
        <f>#REF!</f>
        <v>#REF!</v>
      </c>
      <c r="C144" s="567"/>
      <c r="D144" s="567"/>
      <c r="E144" s="567"/>
      <c r="F144" s="108">
        <v>0.5</v>
      </c>
      <c r="G144" s="108">
        <v>0.5</v>
      </c>
      <c r="H144" s="110">
        <v>0.85</v>
      </c>
      <c r="I144" s="78"/>
    </row>
    <row r="145" spans="1:9" ht="15" customHeight="1" x14ac:dyDescent="0.25">
      <c r="A145" s="81"/>
      <c r="B145" s="566" t="e">
        <f>#REF!</f>
        <v>#REF!</v>
      </c>
      <c r="C145" s="567"/>
      <c r="D145" s="567"/>
      <c r="E145" s="567"/>
      <c r="F145" s="108">
        <v>1</v>
      </c>
      <c r="G145" s="108">
        <v>1</v>
      </c>
      <c r="H145" s="110">
        <v>1</v>
      </c>
      <c r="I145" s="78"/>
    </row>
    <row r="146" spans="1:9" ht="15" customHeight="1" x14ac:dyDescent="0.25">
      <c r="A146" s="81"/>
      <c r="B146" s="561" t="e">
        <f>#REF!</f>
        <v>#REF!</v>
      </c>
      <c r="C146" s="561"/>
      <c r="D146" s="561"/>
      <c r="E146" s="562"/>
      <c r="F146" s="109"/>
      <c r="G146" s="109"/>
      <c r="H146" s="107"/>
      <c r="I146" s="78"/>
    </row>
    <row r="147" spans="1:9" ht="15" customHeight="1" x14ac:dyDescent="0.25">
      <c r="A147" s="81"/>
      <c r="B147" s="570" t="e">
        <f>#REF!</f>
        <v>#REF!</v>
      </c>
      <c r="C147" s="570"/>
      <c r="D147" s="570"/>
      <c r="E147" s="564"/>
      <c r="F147" s="109"/>
      <c r="G147" s="109"/>
      <c r="H147" s="107"/>
      <c r="I147" s="78"/>
    </row>
    <row r="148" spans="1:9" ht="15" customHeight="1" x14ac:dyDescent="0.25">
      <c r="A148" s="81"/>
      <c r="B148" s="566" t="e">
        <f>#REF!</f>
        <v>#REF!</v>
      </c>
      <c r="C148" s="567"/>
      <c r="D148" s="567"/>
      <c r="E148" s="567"/>
      <c r="F148" s="109"/>
      <c r="G148" s="109"/>
      <c r="H148" s="110">
        <v>0.85</v>
      </c>
      <c r="I148" s="78"/>
    </row>
    <row r="149" spans="1:9" ht="15" customHeight="1" x14ac:dyDescent="0.25">
      <c r="A149" s="81"/>
      <c r="B149" s="566" t="e">
        <f>#REF!</f>
        <v>#REF!</v>
      </c>
      <c r="C149" s="567"/>
      <c r="D149" s="567"/>
      <c r="E149" s="567"/>
      <c r="F149" s="109"/>
      <c r="G149" s="109"/>
      <c r="H149" s="110">
        <v>1</v>
      </c>
      <c r="I149" s="78"/>
    </row>
    <row r="150" spans="1:9" ht="15" customHeight="1" x14ac:dyDescent="0.25">
      <c r="A150" s="81"/>
      <c r="B150" s="561" t="e">
        <f>#REF!</f>
        <v>#REF!</v>
      </c>
      <c r="C150" s="561"/>
      <c r="D150" s="561"/>
      <c r="E150" s="562"/>
      <c r="F150" s="109"/>
      <c r="G150" s="109"/>
      <c r="H150" s="107"/>
      <c r="I150" s="78"/>
    </row>
    <row r="151" spans="1:9" ht="15" customHeight="1" x14ac:dyDescent="0.25">
      <c r="A151" s="81"/>
      <c r="B151" s="570" t="e">
        <f>#REF!</f>
        <v>#REF!</v>
      </c>
      <c r="C151" s="570"/>
      <c r="D151" s="570"/>
      <c r="E151" s="564"/>
      <c r="F151" s="109"/>
      <c r="G151" s="109"/>
      <c r="H151" s="107"/>
      <c r="I151" s="78"/>
    </row>
    <row r="152" spans="1:9" ht="15" customHeight="1" x14ac:dyDescent="0.25">
      <c r="A152" s="81"/>
      <c r="B152" s="566" t="e">
        <f>#REF!</f>
        <v>#REF!</v>
      </c>
      <c r="C152" s="567"/>
      <c r="D152" s="567"/>
      <c r="E152" s="567"/>
      <c r="F152" s="108">
        <v>0.5</v>
      </c>
      <c r="G152" s="108">
        <v>0.5</v>
      </c>
      <c r="H152" s="110">
        <v>0.85</v>
      </c>
      <c r="I152" s="78"/>
    </row>
    <row r="153" spans="1:9" ht="15" customHeight="1" x14ac:dyDescent="0.25">
      <c r="A153" s="81"/>
      <c r="B153" s="566" t="e">
        <f>#REF!</f>
        <v>#REF!</v>
      </c>
      <c r="C153" s="567"/>
      <c r="D153" s="567"/>
      <c r="E153" s="567"/>
      <c r="F153" s="108">
        <v>1</v>
      </c>
      <c r="G153" s="108">
        <v>1</v>
      </c>
      <c r="H153" s="110">
        <v>1</v>
      </c>
      <c r="I153" s="78"/>
    </row>
    <row r="154" spans="1:9" ht="15" customHeight="1" x14ac:dyDescent="0.25">
      <c r="A154" s="81"/>
      <c r="B154" s="561" t="e">
        <f>#REF!</f>
        <v>#REF!</v>
      </c>
      <c r="C154" s="561"/>
      <c r="D154" s="561"/>
      <c r="E154" s="562"/>
      <c r="F154" s="109"/>
      <c r="G154" s="109"/>
      <c r="H154" s="107"/>
      <c r="I154" s="78"/>
    </row>
    <row r="155" spans="1:9" ht="15" customHeight="1" x14ac:dyDescent="0.25">
      <c r="A155" s="81"/>
      <c r="B155" s="570" t="e">
        <f>#REF!</f>
        <v>#REF!</v>
      </c>
      <c r="C155" s="570"/>
      <c r="D155" s="570"/>
      <c r="E155" s="564"/>
      <c r="F155" s="109"/>
      <c r="G155" s="109"/>
      <c r="H155" s="107"/>
      <c r="I155" s="78"/>
    </row>
    <row r="156" spans="1:9" ht="15" customHeight="1" x14ac:dyDescent="0.25">
      <c r="A156" s="81"/>
      <c r="B156" s="566" t="e">
        <f>#REF!</f>
        <v>#REF!</v>
      </c>
      <c r="C156" s="567"/>
      <c r="D156" s="567"/>
      <c r="E156" s="567"/>
      <c r="F156" s="109"/>
      <c r="G156" s="109"/>
      <c r="H156" s="110">
        <v>0.85</v>
      </c>
      <c r="I156" s="78"/>
    </row>
    <row r="157" spans="1:9" ht="15" customHeight="1" x14ac:dyDescent="0.25">
      <c r="A157" s="81"/>
      <c r="B157" s="566" t="e">
        <f>#REF!</f>
        <v>#REF!</v>
      </c>
      <c r="C157" s="567"/>
      <c r="D157" s="567"/>
      <c r="E157" s="567"/>
      <c r="F157" s="109"/>
      <c r="G157" s="109"/>
      <c r="H157" s="110">
        <v>1</v>
      </c>
      <c r="I157" s="78"/>
    </row>
    <row r="158" spans="1:9" ht="15" customHeight="1" x14ac:dyDescent="0.25">
      <c r="A158" s="81"/>
      <c r="B158" s="561" t="e">
        <f>#REF!</f>
        <v>#REF!</v>
      </c>
      <c r="C158" s="561"/>
      <c r="D158" s="561"/>
      <c r="E158" s="562"/>
      <c r="F158" s="109"/>
      <c r="G158" s="109"/>
      <c r="H158" s="107"/>
      <c r="I158" s="78"/>
    </row>
    <row r="159" spans="1:9" ht="15" customHeight="1" x14ac:dyDescent="0.25">
      <c r="A159" s="81"/>
      <c r="B159" s="570" t="e">
        <f>#REF!</f>
        <v>#REF!</v>
      </c>
      <c r="C159" s="570"/>
      <c r="D159" s="570"/>
      <c r="E159" s="564"/>
      <c r="F159" s="109"/>
      <c r="G159" s="109"/>
      <c r="H159" s="107"/>
      <c r="I159" s="78"/>
    </row>
    <row r="160" spans="1:9" ht="15" customHeight="1" x14ac:dyDescent="0.25">
      <c r="A160" s="81"/>
      <c r="B160" s="566" t="e">
        <f>#REF!</f>
        <v>#REF!</v>
      </c>
      <c r="C160" s="567"/>
      <c r="D160" s="567"/>
      <c r="E160" s="567"/>
      <c r="F160" s="108">
        <v>0.5</v>
      </c>
      <c r="G160" s="108">
        <v>0.5</v>
      </c>
      <c r="H160" s="107"/>
      <c r="I160" s="78"/>
    </row>
    <row r="161" spans="1:9" ht="15" customHeight="1" x14ac:dyDescent="0.25">
      <c r="A161" s="81"/>
      <c r="B161" s="579" t="e">
        <f>#REF!</f>
        <v>#REF!</v>
      </c>
      <c r="C161" s="580"/>
      <c r="D161" s="580"/>
      <c r="E161" s="580"/>
      <c r="F161" s="106">
        <v>1</v>
      </c>
      <c r="G161" s="106">
        <v>1</v>
      </c>
      <c r="H161" s="105"/>
      <c r="I161" s="78"/>
    </row>
    <row r="162" spans="1:9" s="54" customFormat="1" ht="15" customHeight="1" x14ac:dyDescent="0.25">
      <c r="A162" s="81"/>
      <c r="B162" s="79"/>
      <c r="C162" s="79"/>
      <c r="D162" s="79"/>
      <c r="E162" s="79"/>
      <c r="F162" s="79"/>
      <c r="G162" s="79"/>
      <c r="H162" s="79"/>
      <c r="I162" s="78"/>
    </row>
    <row r="163" spans="1:9" s="95" customFormat="1" ht="45" customHeight="1" x14ac:dyDescent="0.25">
      <c r="A163" s="101" t="s">
        <v>279</v>
      </c>
      <c r="B163" s="100"/>
      <c r="C163" s="100"/>
      <c r="D163" s="99"/>
      <c r="E163" s="99"/>
      <c r="F163" s="98"/>
      <c r="G163" s="97"/>
      <c r="H163" s="97"/>
      <c r="I163" s="96"/>
    </row>
    <row r="164" spans="1:9" s="54" customFormat="1" ht="15" customHeight="1" x14ac:dyDescent="0.25">
      <c r="A164" s="53"/>
      <c r="B164" s="92" t="s">
        <v>278</v>
      </c>
      <c r="C164" s="104"/>
      <c r="D164" s="104"/>
      <c r="E164" s="104"/>
      <c r="F164" s="103">
        <v>0.5</v>
      </c>
      <c r="G164" s="56"/>
      <c r="H164" s="56"/>
      <c r="I164" s="61"/>
    </row>
    <row r="165" spans="1:9" ht="15" customHeight="1" x14ac:dyDescent="0.25">
      <c r="A165" s="53"/>
      <c r="B165" s="102"/>
      <c r="C165" s="56"/>
      <c r="D165" s="56"/>
      <c r="E165" s="56"/>
      <c r="F165" s="56"/>
      <c r="G165" s="56"/>
      <c r="H165" s="56"/>
      <c r="I165" s="61"/>
    </row>
    <row r="166" spans="1:9" s="95" customFormat="1" ht="45" customHeight="1" x14ac:dyDescent="0.25">
      <c r="A166" s="101" t="s">
        <v>277</v>
      </c>
      <c r="B166" s="100"/>
      <c r="C166" s="100"/>
      <c r="D166" s="99"/>
      <c r="E166" s="99"/>
      <c r="F166" s="98"/>
      <c r="G166" s="97"/>
      <c r="H166" s="97"/>
      <c r="I166" s="96"/>
    </row>
    <row r="167" spans="1:9" ht="15" customHeight="1" x14ac:dyDescent="0.25">
      <c r="A167" s="81"/>
      <c r="B167" s="74" t="s">
        <v>276</v>
      </c>
      <c r="C167" s="72">
        <v>1</v>
      </c>
      <c r="D167" s="70" t="s">
        <v>275</v>
      </c>
      <c r="E167" s="70"/>
      <c r="F167" s="70"/>
      <c r="G167" s="79"/>
      <c r="H167" s="79"/>
      <c r="I167" s="78"/>
    </row>
    <row r="168" spans="1:9" ht="15" customHeight="1" x14ac:dyDescent="0.25">
      <c r="A168" s="81"/>
      <c r="B168" s="80"/>
      <c r="C168" s="64">
        <v>2</v>
      </c>
      <c r="D168" s="62" t="s">
        <v>274</v>
      </c>
      <c r="E168" s="62"/>
      <c r="F168" s="62"/>
      <c r="G168" s="79"/>
      <c r="H168" s="79"/>
      <c r="I168" s="78"/>
    </row>
    <row r="169" spans="1:9" ht="15" customHeight="1" x14ac:dyDescent="0.25">
      <c r="A169" s="81"/>
      <c r="B169" s="94" t="s">
        <v>273</v>
      </c>
      <c r="C169" s="93">
        <v>3</v>
      </c>
      <c r="D169" s="92"/>
      <c r="E169" s="92"/>
      <c r="F169" s="92"/>
      <c r="G169" s="79"/>
      <c r="H169" s="79"/>
      <c r="I169" s="78"/>
    </row>
    <row r="170" spans="1:9" ht="15" customHeight="1" x14ac:dyDescent="0.25">
      <c r="A170" s="81"/>
      <c r="B170" s="74" t="s">
        <v>272</v>
      </c>
      <c r="C170" s="72">
        <v>1</v>
      </c>
      <c r="D170" s="70">
        <v>1</v>
      </c>
      <c r="E170" s="70"/>
      <c r="F170" s="70"/>
      <c r="G170" s="79"/>
      <c r="H170" s="79"/>
      <c r="I170" s="78"/>
    </row>
    <row r="171" spans="1:9" ht="15" customHeight="1" x14ac:dyDescent="0.25">
      <c r="A171" s="81"/>
      <c r="B171" s="80"/>
      <c r="C171" s="64">
        <v>2</v>
      </c>
      <c r="D171" s="62">
        <v>2</v>
      </c>
      <c r="E171" s="85"/>
      <c r="F171" s="85"/>
      <c r="G171" s="79"/>
      <c r="H171" s="79"/>
      <c r="I171" s="78"/>
    </row>
    <row r="172" spans="1:9" ht="15" customHeight="1" x14ac:dyDescent="0.25">
      <c r="A172" s="81"/>
      <c r="B172" s="75" t="s">
        <v>271</v>
      </c>
      <c r="C172" s="72">
        <v>1</v>
      </c>
      <c r="D172" s="70">
        <v>1</v>
      </c>
      <c r="E172" s="91">
        <v>1</v>
      </c>
      <c r="F172" s="76" t="s">
        <v>270</v>
      </c>
      <c r="G172" s="87"/>
      <c r="H172" s="79"/>
      <c r="I172" s="78"/>
    </row>
    <row r="173" spans="1:9" ht="15" customHeight="1" x14ac:dyDescent="0.25">
      <c r="A173" s="81"/>
      <c r="B173" s="79"/>
      <c r="C173" s="68">
        <v>2</v>
      </c>
      <c r="D173" s="66">
        <v>1000</v>
      </c>
      <c r="E173" s="87">
        <v>1000</v>
      </c>
      <c r="F173" s="90" t="s">
        <v>269</v>
      </c>
      <c r="G173" s="87"/>
      <c r="H173" s="79"/>
      <c r="I173" s="78"/>
    </row>
    <row r="174" spans="1:9" ht="15" customHeight="1" x14ac:dyDescent="0.25">
      <c r="A174" s="81"/>
      <c r="B174" s="79"/>
      <c r="C174" s="64">
        <v>3</v>
      </c>
      <c r="D174" s="62">
        <v>1000000</v>
      </c>
      <c r="E174" s="89">
        <v>1000000</v>
      </c>
      <c r="F174" s="88" t="s">
        <v>268</v>
      </c>
      <c r="G174" s="87"/>
      <c r="H174" s="79"/>
      <c r="I174" s="78"/>
    </row>
    <row r="175" spans="1:9" ht="15" customHeight="1" x14ac:dyDescent="0.25">
      <c r="A175" s="81"/>
      <c r="B175" s="84" t="s">
        <v>267</v>
      </c>
      <c r="C175" s="72">
        <v>1</v>
      </c>
      <c r="D175" s="70" t="s">
        <v>266</v>
      </c>
      <c r="E175" s="83"/>
      <c r="F175" s="83"/>
      <c r="G175" s="79"/>
      <c r="H175" s="79"/>
      <c r="I175" s="78"/>
    </row>
    <row r="176" spans="1:9" ht="15" customHeight="1" x14ac:dyDescent="0.25">
      <c r="A176" s="81"/>
      <c r="B176" s="79"/>
      <c r="C176" s="68">
        <v>2</v>
      </c>
      <c r="D176" s="66" t="s">
        <v>265</v>
      </c>
      <c r="E176" s="66"/>
      <c r="F176" s="66"/>
      <c r="G176" s="79"/>
      <c r="H176" s="79"/>
      <c r="I176" s="78"/>
    </row>
    <row r="177" spans="1:9" ht="15" customHeight="1" x14ac:dyDescent="0.25">
      <c r="A177" s="81"/>
      <c r="B177" s="79"/>
      <c r="C177" s="64">
        <v>3</v>
      </c>
      <c r="D177" s="62" t="s">
        <v>260</v>
      </c>
      <c r="E177" s="62"/>
      <c r="F177" s="62"/>
      <c r="G177" s="79"/>
      <c r="H177" s="79"/>
      <c r="I177" s="78"/>
    </row>
    <row r="178" spans="1:9" ht="15" customHeight="1" x14ac:dyDescent="0.25">
      <c r="A178" s="81"/>
      <c r="B178" s="74" t="s">
        <v>264</v>
      </c>
      <c r="C178" s="72">
        <v>1</v>
      </c>
      <c r="D178" s="70" t="s">
        <v>263</v>
      </c>
      <c r="E178" s="70"/>
      <c r="F178" s="70"/>
      <c r="G178" s="79"/>
      <c r="H178" s="79"/>
      <c r="I178" s="78"/>
    </row>
    <row r="179" spans="1:9" ht="15" customHeight="1" x14ac:dyDescent="0.25">
      <c r="A179" s="81"/>
      <c r="B179" s="79"/>
      <c r="C179" s="68">
        <v>2</v>
      </c>
      <c r="D179" s="66" t="s">
        <v>262</v>
      </c>
      <c r="E179" s="66"/>
      <c r="F179" s="66"/>
      <c r="G179" s="79"/>
      <c r="H179" s="79"/>
      <c r="I179" s="78"/>
    </row>
    <row r="180" spans="1:9" ht="15" customHeight="1" x14ac:dyDescent="0.25">
      <c r="A180" s="81"/>
      <c r="B180" s="79"/>
      <c r="C180" s="68">
        <v>3</v>
      </c>
      <c r="D180" s="66" t="s">
        <v>261</v>
      </c>
      <c r="E180" s="66"/>
      <c r="F180" s="66"/>
      <c r="G180" s="79"/>
      <c r="H180" s="79"/>
      <c r="I180" s="78"/>
    </row>
    <row r="181" spans="1:9" ht="15" customHeight="1" x14ac:dyDescent="0.25">
      <c r="A181" s="81"/>
      <c r="B181" s="80"/>
      <c r="C181" s="64">
        <v>4</v>
      </c>
      <c r="D181" s="62" t="s">
        <v>260</v>
      </c>
      <c r="E181" s="62"/>
      <c r="F181" s="62"/>
      <c r="G181" s="79"/>
      <c r="H181" s="79"/>
      <c r="I181" s="78"/>
    </row>
    <row r="182" spans="1:9" ht="15" customHeight="1" x14ac:dyDescent="0.25">
      <c r="A182" s="81"/>
      <c r="B182" s="74" t="s">
        <v>259</v>
      </c>
      <c r="C182" s="72">
        <v>1</v>
      </c>
      <c r="D182" s="66" t="s">
        <v>258</v>
      </c>
      <c r="E182" s="70"/>
      <c r="F182" s="70"/>
      <c r="G182" s="79"/>
      <c r="H182" s="79"/>
      <c r="I182" s="78"/>
    </row>
    <row r="183" spans="1:9" ht="15" customHeight="1" x14ac:dyDescent="0.25">
      <c r="A183" s="81"/>
      <c r="B183" s="80"/>
      <c r="C183" s="86">
        <v>2</v>
      </c>
      <c r="D183" s="85" t="s">
        <v>257</v>
      </c>
      <c r="E183" s="85"/>
      <c r="F183" s="85"/>
      <c r="G183" s="79"/>
      <c r="H183" s="79"/>
      <c r="I183" s="78"/>
    </row>
    <row r="184" spans="1:9" ht="15" customHeight="1" x14ac:dyDescent="0.25">
      <c r="A184" s="81"/>
      <c r="B184" s="74" t="s">
        <v>256</v>
      </c>
      <c r="C184" s="72">
        <v>1</v>
      </c>
      <c r="D184" s="70" t="s">
        <v>255</v>
      </c>
      <c r="E184" s="70"/>
      <c r="F184" s="70"/>
      <c r="G184" s="79"/>
      <c r="H184" s="79"/>
      <c r="I184" s="78"/>
    </row>
    <row r="185" spans="1:9" ht="15" customHeight="1" x14ac:dyDescent="0.25">
      <c r="A185" s="81"/>
      <c r="B185" s="80"/>
      <c r="C185" s="64">
        <v>2</v>
      </c>
      <c r="D185" s="62" t="s">
        <v>254</v>
      </c>
      <c r="E185" s="62"/>
      <c r="F185" s="62"/>
      <c r="G185" s="79"/>
      <c r="H185" s="79"/>
      <c r="I185" s="78"/>
    </row>
    <row r="186" spans="1:9" ht="15" customHeight="1" x14ac:dyDescent="0.25">
      <c r="A186" s="81"/>
      <c r="B186" s="74" t="s">
        <v>253</v>
      </c>
      <c r="C186" s="72">
        <v>0</v>
      </c>
      <c r="D186" s="66" t="s">
        <v>252</v>
      </c>
      <c r="E186" s="70"/>
      <c r="F186" s="70"/>
      <c r="G186" s="79"/>
      <c r="H186" s="79"/>
      <c r="I186" s="78"/>
    </row>
    <row r="187" spans="1:9" ht="15" customHeight="1" x14ac:dyDescent="0.25">
      <c r="A187" s="81"/>
      <c r="B187" s="75"/>
      <c r="C187" s="68">
        <v>1</v>
      </c>
      <c r="D187" s="66" t="s">
        <v>251</v>
      </c>
      <c r="E187" s="66"/>
      <c r="F187" s="66"/>
      <c r="G187" s="79"/>
      <c r="H187" s="79"/>
      <c r="I187" s="78"/>
    </row>
    <row r="188" spans="1:9" ht="15" customHeight="1" x14ac:dyDescent="0.25">
      <c r="A188" s="81"/>
      <c r="B188" s="79"/>
      <c r="C188" s="68">
        <v>2</v>
      </c>
      <c r="D188" s="66" t="s">
        <v>250</v>
      </c>
      <c r="E188" s="66"/>
      <c r="F188" s="66"/>
      <c r="G188" s="79"/>
      <c r="H188" s="79"/>
      <c r="I188" s="78"/>
    </row>
    <row r="189" spans="1:9" ht="15" customHeight="1" x14ac:dyDescent="0.25">
      <c r="A189" s="81"/>
      <c r="B189" s="79"/>
      <c r="C189" s="68">
        <v>3</v>
      </c>
      <c r="D189" s="62" t="s">
        <v>249</v>
      </c>
      <c r="E189" s="66"/>
      <c r="F189" s="66"/>
      <c r="G189" s="79"/>
      <c r="H189" s="79"/>
      <c r="I189" s="78"/>
    </row>
    <row r="190" spans="1:9" ht="15" customHeight="1" x14ac:dyDescent="0.25">
      <c r="A190" s="81"/>
      <c r="B190" s="74" t="s">
        <v>248</v>
      </c>
      <c r="C190" s="72">
        <v>1</v>
      </c>
      <c r="D190" s="70" t="s">
        <v>247</v>
      </c>
      <c r="E190" s="70"/>
      <c r="F190" s="70"/>
      <c r="G190" s="79"/>
      <c r="H190" s="79"/>
      <c r="I190" s="78"/>
    </row>
    <row r="191" spans="1:9" ht="15" customHeight="1" x14ac:dyDescent="0.25">
      <c r="A191" s="81"/>
      <c r="B191" s="80"/>
      <c r="C191" s="64">
        <v>2</v>
      </c>
      <c r="D191" s="62" t="s">
        <v>246</v>
      </c>
      <c r="E191" s="62"/>
      <c r="F191" s="62"/>
      <c r="G191" s="79"/>
      <c r="H191" s="79"/>
      <c r="I191" s="78"/>
    </row>
    <row r="192" spans="1:9" ht="15" customHeight="1" x14ac:dyDescent="0.25">
      <c r="A192" s="81"/>
      <c r="B192" s="74" t="s">
        <v>245</v>
      </c>
      <c r="C192" s="72">
        <v>0</v>
      </c>
      <c r="D192" s="66" t="s">
        <v>244</v>
      </c>
      <c r="E192" s="70"/>
      <c r="F192" s="70"/>
      <c r="G192" s="79"/>
      <c r="H192" s="79"/>
      <c r="I192" s="78"/>
    </row>
    <row r="193" spans="1:9" ht="15" customHeight="1" x14ac:dyDescent="0.25">
      <c r="A193" s="53"/>
      <c r="B193" s="75"/>
      <c r="C193" s="68">
        <v>1</v>
      </c>
      <c r="D193" s="66" t="s">
        <v>243</v>
      </c>
      <c r="E193" s="66"/>
      <c r="F193" s="66"/>
      <c r="G193" s="56"/>
      <c r="H193" s="56"/>
      <c r="I193" s="61"/>
    </row>
    <row r="194" spans="1:9" ht="15" customHeight="1" x14ac:dyDescent="0.25">
      <c r="A194" s="53"/>
      <c r="B194" s="79"/>
      <c r="C194" s="68">
        <v>2</v>
      </c>
      <c r="D194" s="62" t="s">
        <v>242</v>
      </c>
      <c r="E194" s="66"/>
      <c r="F194" s="66"/>
      <c r="G194" s="56"/>
      <c r="H194" s="56"/>
      <c r="I194" s="61"/>
    </row>
    <row r="195" spans="1:9" ht="15" customHeight="1" x14ac:dyDescent="0.25">
      <c r="A195" s="53"/>
      <c r="B195" s="84" t="s">
        <v>241</v>
      </c>
      <c r="C195" s="72">
        <v>1</v>
      </c>
      <c r="D195" s="70" t="s">
        <v>240</v>
      </c>
      <c r="E195" s="70"/>
      <c r="F195" s="70"/>
      <c r="G195" s="56"/>
      <c r="H195" s="56"/>
      <c r="I195" s="61"/>
    </row>
    <row r="196" spans="1:9" ht="15" customHeight="1" x14ac:dyDescent="0.25">
      <c r="A196" s="53"/>
      <c r="B196" s="79"/>
      <c r="C196" s="68">
        <v>2</v>
      </c>
      <c r="D196" s="66" t="s">
        <v>239</v>
      </c>
      <c r="E196" s="66"/>
      <c r="F196" s="66"/>
      <c r="G196" s="56"/>
      <c r="H196" s="56"/>
      <c r="I196" s="61"/>
    </row>
    <row r="197" spans="1:9" ht="15" customHeight="1" x14ac:dyDescent="0.25">
      <c r="A197" s="53"/>
      <c r="B197" s="80"/>
      <c r="C197" s="64">
        <v>3</v>
      </c>
      <c r="D197" s="62" t="s">
        <v>238</v>
      </c>
      <c r="E197" s="62"/>
      <c r="F197" s="62"/>
      <c r="G197" s="56"/>
      <c r="H197" s="56"/>
      <c r="I197" s="61"/>
    </row>
    <row r="198" spans="1:9" ht="15" customHeight="1" x14ac:dyDescent="0.25">
      <c r="A198" s="53"/>
      <c r="B198" s="75" t="s">
        <v>237</v>
      </c>
      <c r="C198" s="72">
        <v>1</v>
      </c>
      <c r="D198" s="70"/>
      <c r="E198" s="70"/>
      <c r="F198" s="70"/>
      <c r="G198" s="56"/>
      <c r="H198" s="56"/>
      <c r="I198" s="61"/>
    </row>
    <row r="199" spans="1:9" ht="15" customHeight="1" x14ac:dyDescent="0.25">
      <c r="A199" s="53"/>
      <c r="B199" s="75"/>
      <c r="C199" s="68">
        <v>2</v>
      </c>
      <c r="D199" s="66"/>
      <c r="E199" s="66"/>
      <c r="F199" s="66"/>
      <c r="G199" s="56"/>
      <c r="H199" s="56"/>
      <c r="I199" s="61"/>
    </row>
    <row r="200" spans="1:9" ht="15" customHeight="1" x14ac:dyDescent="0.25">
      <c r="A200" s="53"/>
      <c r="B200" s="75"/>
      <c r="C200" s="68">
        <v>4</v>
      </c>
      <c r="D200" s="66"/>
      <c r="E200" s="66"/>
      <c r="F200" s="66"/>
      <c r="G200" s="56"/>
      <c r="H200" s="56"/>
      <c r="I200" s="61"/>
    </row>
    <row r="201" spans="1:9" ht="15" customHeight="1" x14ac:dyDescent="0.25">
      <c r="A201" s="53"/>
      <c r="B201" s="75"/>
      <c r="C201" s="68">
        <v>5</v>
      </c>
      <c r="D201" s="66"/>
      <c r="E201" s="66"/>
      <c r="F201" s="66"/>
      <c r="G201" s="56"/>
      <c r="H201" s="56"/>
      <c r="I201" s="61"/>
    </row>
    <row r="202" spans="1:9" ht="15" customHeight="1" x14ac:dyDescent="0.25">
      <c r="A202" s="53"/>
      <c r="B202" s="79"/>
      <c r="C202" s="68">
        <v>6</v>
      </c>
      <c r="D202" s="66"/>
      <c r="E202" s="66"/>
      <c r="F202" s="66"/>
      <c r="G202" s="56"/>
      <c r="H202" s="56"/>
      <c r="I202" s="61"/>
    </row>
    <row r="203" spans="1:9" ht="15" customHeight="1" x14ac:dyDescent="0.25">
      <c r="A203" s="53"/>
      <c r="B203" s="79"/>
      <c r="C203" s="68">
        <v>7</v>
      </c>
      <c r="D203" s="66"/>
      <c r="E203" s="66"/>
      <c r="F203" s="66"/>
      <c r="G203" s="56"/>
      <c r="H203" s="56"/>
      <c r="I203" s="61"/>
    </row>
    <row r="204" spans="1:9" ht="15" customHeight="1" x14ac:dyDescent="0.25">
      <c r="A204" s="53"/>
      <c r="B204" s="80"/>
      <c r="C204" s="64">
        <v>8</v>
      </c>
      <c r="D204" s="62"/>
      <c r="E204" s="62"/>
      <c r="F204" s="62"/>
      <c r="G204" s="56"/>
      <c r="H204" s="56"/>
      <c r="I204" s="61"/>
    </row>
    <row r="205" spans="1:9" ht="15" customHeight="1" x14ac:dyDescent="0.25">
      <c r="A205" s="81"/>
      <c r="B205" s="74" t="s">
        <v>236</v>
      </c>
      <c r="C205" s="72">
        <v>1</v>
      </c>
      <c r="D205" s="83" t="s">
        <v>235</v>
      </c>
      <c r="E205" s="70"/>
      <c r="F205" s="70"/>
      <c r="G205" s="79"/>
      <c r="H205" s="79"/>
      <c r="I205" s="78"/>
    </row>
    <row r="206" spans="1:9" ht="15" customHeight="1" x14ac:dyDescent="0.25">
      <c r="A206" s="81"/>
      <c r="B206" s="75"/>
      <c r="C206" s="82">
        <v>2</v>
      </c>
      <c r="D206" s="66" t="s">
        <v>234</v>
      </c>
      <c r="E206" s="83"/>
      <c r="F206" s="83"/>
      <c r="G206" s="79"/>
      <c r="H206" s="79"/>
      <c r="I206" s="78"/>
    </row>
    <row r="207" spans="1:9" ht="15" customHeight="1" x14ac:dyDescent="0.25">
      <c r="A207" s="81"/>
      <c r="B207" s="75"/>
      <c r="C207" s="68">
        <v>3</v>
      </c>
      <c r="D207" s="66" t="s">
        <v>233</v>
      </c>
      <c r="E207" s="66"/>
      <c r="F207" s="66"/>
      <c r="G207" s="79"/>
      <c r="H207" s="79"/>
      <c r="I207" s="78"/>
    </row>
    <row r="208" spans="1:9" ht="15" customHeight="1" x14ac:dyDescent="0.25">
      <c r="A208" s="81"/>
      <c r="B208" s="79"/>
      <c r="C208" s="82">
        <v>4</v>
      </c>
      <c r="D208" s="66" t="s">
        <v>232</v>
      </c>
      <c r="E208" s="66"/>
      <c r="F208" s="66"/>
      <c r="G208" s="79"/>
      <c r="H208" s="79"/>
      <c r="I208" s="78"/>
    </row>
    <row r="209" spans="1:9" ht="15" customHeight="1" x14ac:dyDescent="0.25">
      <c r="A209" s="81"/>
      <c r="B209" s="79"/>
      <c r="C209" s="68">
        <v>5</v>
      </c>
      <c r="D209" s="66" t="s">
        <v>231</v>
      </c>
      <c r="E209" s="66"/>
      <c r="F209" s="66"/>
      <c r="G209" s="79"/>
      <c r="H209" s="79"/>
      <c r="I209" s="78"/>
    </row>
    <row r="210" spans="1:9" ht="15" customHeight="1" x14ac:dyDescent="0.25">
      <c r="A210" s="81"/>
      <c r="B210" s="79"/>
      <c r="C210" s="82">
        <v>6</v>
      </c>
      <c r="D210" s="62" t="s">
        <v>230</v>
      </c>
      <c r="E210" s="66"/>
      <c r="F210" s="66"/>
      <c r="G210" s="79"/>
      <c r="H210" s="79"/>
      <c r="I210" s="78"/>
    </row>
    <row r="211" spans="1:9" ht="15" customHeight="1" x14ac:dyDescent="0.25">
      <c r="A211" s="53"/>
      <c r="B211" s="74" t="s">
        <v>229</v>
      </c>
      <c r="C211" s="72">
        <v>1</v>
      </c>
      <c r="D211" s="70" t="s">
        <v>228</v>
      </c>
      <c r="E211" s="70"/>
      <c r="F211" s="70"/>
      <c r="G211" s="56"/>
      <c r="H211" s="56"/>
      <c r="I211" s="61"/>
    </row>
    <row r="212" spans="1:9" ht="15" customHeight="1" x14ac:dyDescent="0.25">
      <c r="A212" s="53"/>
      <c r="B212" s="56"/>
      <c r="C212" s="64">
        <v>2</v>
      </c>
      <c r="D212" s="62" t="s">
        <v>227</v>
      </c>
      <c r="E212" s="62"/>
      <c r="F212" s="62"/>
      <c r="G212" s="56"/>
      <c r="H212" s="56"/>
      <c r="I212" s="61"/>
    </row>
    <row r="213" spans="1:9" ht="15" customHeight="1" x14ac:dyDescent="0.25">
      <c r="A213" s="81"/>
      <c r="B213" s="74" t="s">
        <v>226</v>
      </c>
      <c r="C213" s="72">
        <v>1</v>
      </c>
      <c r="D213" s="70" t="s">
        <v>225</v>
      </c>
      <c r="E213" s="70"/>
      <c r="F213" s="70"/>
      <c r="G213" s="79"/>
      <c r="H213" s="79"/>
      <c r="I213" s="78"/>
    </row>
    <row r="214" spans="1:9" ht="15" customHeight="1" x14ac:dyDescent="0.25">
      <c r="A214" s="81"/>
      <c r="B214" s="75"/>
      <c r="C214" s="68">
        <v>2</v>
      </c>
      <c r="D214" s="66" t="s">
        <v>224</v>
      </c>
      <c r="E214" s="66"/>
      <c r="F214" s="66"/>
      <c r="G214" s="79"/>
      <c r="H214" s="79"/>
      <c r="I214" s="78"/>
    </row>
    <row r="215" spans="1:9" ht="15" customHeight="1" x14ac:dyDescent="0.25">
      <c r="A215" s="81"/>
      <c r="B215" s="79"/>
      <c r="C215" s="68">
        <v>3</v>
      </c>
      <c r="D215" s="66" t="s">
        <v>223</v>
      </c>
      <c r="E215" s="66"/>
      <c r="F215" s="66"/>
      <c r="G215" s="79"/>
      <c r="H215" s="79"/>
      <c r="I215" s="78"/>
    </row>
    <row r="216" spans="1:9" ht="15" customHeight="1" x14ac:dyDescent="0.25">
      <c r="A216" s="81"/>
      <c r="B216" s="79"/>
      <c r="C216" s="68">
        <v>4</v>
      </c>
      <c r="D216" s="66" t="s">
        <v>222</v>
      </c>
      <c r="E216" s="66"/>
      <c r="F216" s="66"/>
      <c r="G216" s="79"/>
      <c r="H216" s="79"/>
      <c r="I216" s="78"/>
    </row>
    <row r="217" spans="1:9" ht="15" customHeight="1" x14ac:dyDescent="0.25">
      <c r="A217" s="81"/>
      <c r="B217" s="80"/>
      <c r="C217" s="64">
        <v>5</v>
      </c>
      <c r="D217" s="62" t="s">
        <v>221</v>
      </c>
      <c r="E217" s="62"/>
      <c r="F217" s="62"/>
      <c r="G217" s="79"/>
      <c r="H217" s="79"/>
      <c r="I217" s="78"/>
    </row>
    <row r="218" spans="1:9" ht="15" customHeight="1" x14ac:dyDescent="0.25">
      <c r="A218" s="53"/>
      <c r="B218" s="74" t="s">
        <v>220</v>
      </c>
      <c r="C218" s="77">
        <v>0</v>
      </c>
      <c r="D218" s="76"/>
      <c r="E218" s="76"/>
      <c r="F218" s="76"/>
      <c r="G218" s="56"/>
      <c r="H218" s="56"/>
      <c r="I218" s="61"/>
    </row>
    <row r="219" spans="1:9" ht="15" customHeight="1" x14ac:dyDescent="0.25">
      <c r="A219" s="53"/>
      <c r="B219" s="75"/>
      <c r="C219" s="68">
        <v>1</v>
      </c>
      <c r="D219" s="66"/>
      <c r="E219" s="66"/>
      <c r="F219" s="66"/>
      <c r="G219" s="56"/>
      <c r="H219" s="56"/>
      <c r="I219" s="61"/>
    </row>
    <row r="220" spans="1:9" ht="15" customHeight="1" x14ac:dyDescent="0.25">
      <c r="A220" s="53"/>
      <c r="B220" s="75"/>
      <c r="C220" s="68">
        <v>2</v>
      </c>
      <c r="D220" s="66"/>
      <c r="E220" s="66"/>
      <c r="F220" s="66"/>
      <c r="G220" s="56"/>
      <c r="H220" s="56"/>
      <c r="I220" s="61"/>
    </row>
    <row r="221" spans="1:9" ht="15" customHeight="1" x14ac:dyDescent="0.25">
      <c r="A221" s="53"/>
      <c r="B221" s="75"/>
      <c r="C221" s="68">
        <v>3</v>
      </c>
      <c r="D221" s="66"/>
      <c r="E221" s="66"/>
      <c r="F221" s="66"/>
      <c r="G221" s="56"/>
      <c r="H221" s="56"/>
      <c r="I221" s="61"/>
    </row>
    <row r="222" spans="1:9" ht="15" customHeight="1" x14ac:dyDescent="0.25">
      <c r="A222" s="53"/>
      <c r="B222" s="75"/>
      <c r="C222" s="68">
        <v>4</v>
      </c>
      <c r="D222" s="66"/>
      <c r="E222" s="66"/>
      <c r="F222" s="66"/>
      <c r="G222" s="56"/>
      <c r="H222" s="56"/>
      <c r="I222" s="61"/>
    </row>
    <row r="223" spans="1:9" ht="15" customHeight="1" x14ac:dyDescent="0.25">
      <c r="A223" s="53"/>
      <c r="B223" s="75"/>
      <c r="C223" s="68">
        <v>5</v>
      </c>
      <c r="D223" s="66"/>
      <c r="E223" s="66"/>
      <c r="F223" s="66"/>
      <c r="G223" s="56"/>
      <c r="H223" s="56"/>
      <c r="I223" s="61"/>
    </row>
    <row r="224" spans="1:9" ht="15" customHeight="1" x14ac:dyDescent="0.25">
      <c r="A224" s="53"/>
      <c r="B224" s="75"/>
      <c r="C224" s="68">
        <v>6</v>
      </c>
      <c r="D224" s="66"/>
      <c r="E224" s="66"/>
      <c r="F224" s="66"/>
      <c r="G224" s="56"/>
      <c r="H224" s="56"/>
      <c r="I224" s="61"/>
    </row>
    <row r="225" spans="1:9" ht="15" customHeight="1" x14ac:dyDescent="0.25">
      <c r="A225" s="53"/>
      <c r="B225" s="75"/>
      <c r="C225" s="68">
        <v>7</v>
      </c>
      <c r="D225" s="66"/>
      <c r="E225" s="66"/>
      <c r="F225" s="66"/>
      <c r="G225" s="56"/>
      <c r="H225" s="56"/>
      <c r="I225" s="61"/>
    </row>
    <row r="226" spans="1:9" ht="15" customHeight="1" x14ac:dyDescent="0.25">
      <c r="A226" s="53"/>
      <c r="B226" s="75"/>
      <c r="C226" s="68">
        <v>8</v>
      </c>
      <c r="D226" s="66"/>
      <c r="E226" s="66"/>
      <c r="F226" s="66"/>
      <c r="G226" s="56"/>
      <c r="H226" s="56"/>
      <c r="I226" s="61"/>
    </row>
    <row r="227" spans="1:9" ht="15" customHeight="1" x14ac:dyDescent="0.25">
      <c r="A227" s="53"/>
      <c r="B227" s="75"/>
      <c r="C227" s="68">
        <v>9</v>
      </c>
      <c r="D227" s="66"/>
      <c r="E227" s="66"/>
      <c r="F227" s="66"/>
      <c r="G227" s="56"/>
      <c r="H227" s="56"/>
      <c r="I227" s="61"/>
    </row>
    <row r="228" spans="1:9" ht="15" customHeight="1" x14ac:dyDescent="0.25">
      <c r="A228" s="53"/>
      <c r="B228" s="75"/>
      <c r="C228" s="68">
        <v>10</v>
      </c>
      <c r="D228" s="66"/>
      <c r="E228" s="66"/>
      <c r="F228" s="66"/>
      <c r="G228" s="56"/>
      <c r="H228" s="56"/>
      <c r="I228" s="61"/>
    </row>
    <row r="229" spans="1:9" ht="15" customHeight="1" x14ac:dyDescent="0.25">
      <c r="A229" s="53"/>
      <c r="B229" s="75"/>
      <c r="C229" s="68">
        <v>11</v>
      </c>
      <c r="D229" s="66"/>
      <c r="E229" s="66"/>
      <c r="F229" s="66"/>
      <c r="G229" s="56"/>
      <c r="H229" s="56"/>
      <c r="I229" s="61"/>
    </row>
    <row r="230" spans="1:9" ht="15" customHeight="1" x14ac:dyDescent="0.25">
      <c r="A230" s="53"/>
      <c r="B230" s="75"/>
      <c r="C230" s="68">
        <v>12</v>
      </c>
      <c r="D230" s="66"/>
      <c r="E230" s="66"/>
      <c r="F230" s="66"/>
      <c r="G230" s="56"/>
      <c r="H230" s="56"/>
      <c r="I230" s="61"/>
    </row>
    <row r="231" spans="1:9" ht="15" customHeight="1" x14ac:dyDescent="0.25">
      <c r="A231" s="53"/>
      <c r="B231" s="75"/>
      <c r="C231" s="68">
        <v>13</v>
      </c>
      <c r="D231" s="66"/>
      <c r="E231" s="66"/>
      <c r="F231" s="66"/>
      <c r="G231" s="56"/>
      <c r="H231" s="56"/>
      <c r="I231" s="61"/>
    </row>
    <row r="232" spans="1:9" ht="15" customHeight="1" x14ac:dyDescent="0.25">
      <c r="A232" s="53"/>
      <c r="B232" s="75"/>
      <c r="C232" s="68">
        <v>14</v>
      </c>
      <c r="D232" s="66"/>
      <c r="E232" s="66"/>
      <c r="F232" s="66"/>
      <c r="G232" s="56"/>
      <c r="H232" s="56"/>
      <c r="I232" s="61"/>
    </row>
    <row r="233" spans="1:9" ht="15" customHeight="1" x14ac:dyDescent="0.25">
      <c r="A233" s="53"/>
      <c r="B233" s="75"/>
      <c r="C233" s="68">
        <v>15</v>
      </c>
      <c r="D233" s="66"/>
      <c r="E233" s="66"/>
      <c r="F233" s="66"/>
      <c r="G233" s="56"/>
      <c r="H233" s="56"/>
      <c r="I233" s="61"/>
    </row>
    <row r="234" spans="1:9" ht="15" customHeight="1" x14ac:dyDescent="0.25">
      <c r="A234" s="53"/>
      <c r="B234" s="75"/>
      <c r="C234" s="68">
        <v>16</v>
      </c>
      <c r="D234" s="66"/>
      <c r="E234" s="66"/>
      <c r="F234" s="66"/>
      <c r="G234" s="56"/>
      <c r="H234" s="56"/>
      <c r="I234" s="61"/>
    </row>
    <row r="235" spans="1:9" ht="15" customHeight="1" x14ac:dyDescent="0.25">
      <c r="A235" s="53"/>
      <c r="B235" s="75"/>
      <c r="C235" s="68">
        <v>17</v>
      </c>
      <c r="D235" s="66"/>
      <c r="E235" s="66"/>
      <c r="F235" s="66"/>
      <c r="G235" s="56"/>
      <c r="H235" s="56"/>
      <c r="I235" s="61"/>
    </row>
    <row r="236" spans="1:9" ht="15" customHeight="1" x14ac:dyDescent="0.25">
      <c r="A236" s="53"/>
      <c r="B236" s="75"/>
      <c r="C236" s="68">
        <v>18</v>
      </c>
      <c r="D236" s="66"/>
      <c r="E236" s="66"/>
      <c r="F236" s="66"/>
      <c r="G236" s="56"/>
      <c r="H236" s="56"/>
      <c r="I236" s="61"/>
    </row>
    <row r="237" spans="1:9" ht="15" customHeight="1" x14ac:dyDescent="0.25">
      <c r="A237" s="53"/>
      <c r="B237" s="75"/>
      <c r="C237" s="68">
        <v>19</v>
      </c>
      <c r="D237" s="66"/>
      <c r="E237" s="66"/>
      <c r="F237" s="66"/>
      <c r="G237" s="56"/>
      <c r="H237" s="56"/>
      <c r="I237" s="61"/>
    </row>
    <row r="238" spans="1:9" ht="15" customHeight="1" x14ac:dyDescent="0.25">
      <c r="A238" s="53"/>
      <c r="B238" s="75"/>
      <c r="C238" s="68">
        <v>20</v>
      </c>
      <c r="D238" s="66"/>
      <c r="E238" s="66"/>
      <c r="F238" s="66"/>
      <c r="G238" s="56"/>
      <c r="H238" s="56"/>
      <c r="I238" s="61"/>
    </row>
    <row r="239" spans="1:9" ht="15" customHeight="1" x14ac:dyDescent="0.25">
      <c r="A239" s="53"/>
      <c r="B239" s="75"/>
      <c r="C239" s="68">
        <v>21</v>
      </c>
      <c r="D239" s="66"/>
      <c r="E239" s="66"/>
      <c r="F239" s="66"/>
      <c r="G239" s="56"/>
      <c r="H239" s="56"/>
      <c r="I239" s="61"/>
    </row>
    <row r="240" spans="1:9" ht="15" customHeight="1" x14ac:dyDescent="0.25">
      <c r="A240" s="53"/>
      <c r="B240" s="75"/>
      <c r="C240" s="68">
        <v>22</v>
      </c>
      <c r="D240" s="66"/>
      <c r="E240" s="66"/>
      <c r="F240" s="66"/>
      <c r="G240" s="56"/>
      <c r="H240" s="56"/>
      <c r="I240" s="61"/>
    </row>
    <row r="241" spans="1:9" ht="15" customHeight="1" x14ac:dyDescent="0.25">
      <c r="A241" s="53"/>
      <c r="B241" s="75"/>
      <c r="C241" s="68">
        <v>23</v>
      </c>
      <c r="D241" s="66"/>
      <c r="E241" s="66"/>
      <c r="F241" s="66"/>
      <c r="G241" s="56"/>
      <c r="H241" s="56"/>
      <c r="I241" s="61"/>
    </row>
    <row r="242" spans="1:9" ht="15" customHeight="1" x14ac:dyDescent="0.25">
      <c r="A242" s="53"/>
      <c r="B242" s="75"/>
      <c r="C242" s="68">
        <v>24</v>
      </c>
      <c r="D242" s="66"/>
      <c r="E242" s="66"/>
      <c r="F242" s="66"/>
      <c r="G242" s="56"/>
      <c r="H242" s="56"/>
      <c r="I242" s="61"/>
    </row>
    <row r="243" spans="1:9" ht="15" customHeight="1" x14ac:dyDescent="0.25">
      <c r="A243" s="53"/>
      <c r="B243" s="75"/>
      <c r="C243" s="68">
        <v>25</v>
      </c>
      <c r="D243" s="66"/>
      <c r="E243" s="66"/>
      <c r="F243" s="66"/>
      <c r="G243" s="56"/>
      <c r="H243" s="56"/>
      <c r="I243" s="61"/>
    </row>
    <row r="244" spans="1:9" ht="15" customHeight="1" x14ac:dyDescent="0.25">
      <c r="A244" s="53"/>
      <c r="B244" s="75"/>
      <c r="C244" s="68">
        <v>26</v>
      </c>
      <c r="D244" s="66"/>
      <c r="E244" s="66"/>
      <c r="F244" s="66"/>
      <c r="G244" s="56"/>
      <c r="H244" s="56"/>
      <c r="I244" s="61"/>
    </row>
    <row r="245" spans="1:9" ht="15" customHeight="1" x14ac:dyDescent="0.25">
      <c r="A245" s="53"/>
      <c r="B245" s="75"/>
      <c r="C245" s="68">
        <v>27</v>
      </c>
      <c r="D245" s="66"/>
      <c r="E245" s="66"/>
      <c r="F245" s="66"/>
      <c r="G245" s="56"/>
      <c r="H245" s="56"/>
      <c r="I245" s="61"/>
    </row>
    <row r="246" spans="1:9" ht="15" customHeight="1" x14ac:dyDescent="0.25">
      <c r="A246" s="53"/>
      <c r="B246" s="75"/>
      <c r="C246" s="68">
        <v>28</v>
      </c>
      <c r="D246" s="66"/>
      <c r="E246" s="66"/>
      <c r="F246" s="66"/>
      <c r="G246" s="56"/>
      <c r="H246" s="56"/>
      <c r="I246" s="61"/>
    </row>
    <row r="247" spans="1:9" ht="15" customHeight="1" x14ac:dyDescent="0.25">
      <c r="A247" s="53"/>
      <c r="B247" s="75"/>
      <c r="C247" s="68">
        <v>29</v>
      </c>
      <c r="D247" s="66"/>
      <c r="E247" s="66"/>
      <c r="F247" s="66"/>
      <c r="G247" s="56"/>
      <c r="H247" s="56"/>
      <c r="I247" s="61"/>
    </row>
    <row r="248" spans="1:9" ht="15" customHeight="1" x14ac:dyDescent="0.25">
      <c r="A248" s="53"/>
      <c r="B248" s="75"/>
      <c r="C248" s="68">
        <v>30</v>
      </c>
      <c r="D248" s="66"/>
      <c r="E248" s="66"/>
      <c r="F248" s="66"/>
      <c r="G248" s="56"/>
      <c r="H248" s="56"/>
      <c r="I248" s="61"/>
    </row>
    <row r="249" spans="1:9" ht="15" customHeight="1" x14ac:dyDescent="0.25">
      <c r="A249" s="53"/>
      <c r="B249" s="75"/>
      <c r="C249" s="68">
        <v>31</v>
      </c>
      <c r="D249" s="66"/>
      <c r="E249" s="66"/>
      <c r="F249" s="66"/>
      <c r="G249" s="56"/>
      <c r="H249" s="56"/>
      <c r="I249" s="61"/>
    </row>
    <row r="250" spans="1:9" ht="15" customHeight="1" x14ac:dyDescent="0.25">
      <c r="A250" s="53"/>
      <c r="B250" s="75"/>
      <c r="C250" s="68">
        <v>32</v>
      </c>
      <c r="D250" s="66"/>
      <c r="E250" s="66"/>
      <c r="F250" s="66"/>
      <c r="G250" s="56"/>
      <c r="H250" s="56"/>
      <c r="I250" s="61"/>
    </row>
    <row r="251" spans="1:9" ht="15" customHeight="1" x14ac:dyDescent="0.25">
      <c r="A251" s="53"/>
      <c r="B251" s="75"/>
      <c r="C251" s="68">
        <v>33</v>
      </c>
      <c r="D251" s="66"/>
      <c r="E251" s="66"/>
      <c r="F251" s="66"/>
      <c r="G251" s="56"/>
      <c r="H251" s="56"/>
      <c r="I251" s="61"/>
    </row>
    <row r="252" spans="1:9" ht="15" customHeight="1" x14ac:dyDescent="0.25">
      <c r="A252" s="53"/>
      <c r="B252" s="75"/>
      <c r="C252" s="68">
        <v>34</v>
      </c>
      <c r="D252" s="66"/>
      <c r="E252" s="66"/>
      <c r="F252" s="66"/>
      <c r="G252" s="56"/>
      <c r="H252" s="56"/>
      <c r="I252" s="61"/>
    </row>
    <row r="253" spans="1:9" ht="15" customHeight="1" x14ac:dyDescent="0.25">
      <c r="A253" s="53"/>
      <c r="B253" s="75"/>
      <c r="C253" s="68">
        <v>35</v>
      </c>
      <c r="D253" s="66"/>
      <c r="E253" s="66"/>
      <c r="F253" s="66"/>
      <c r="G253" s="56"/>
      <c r="H253" s="56"/>
      <c r="I253" s="61"/>
    </row>
    <row r="254" spans="1:9" ht="15" customHeight="1" x14ac:dyDescent="0.25">
      <c r="A254" s="53"/>
      <c r="B254" s="75"/>
      <c r="C254" s="68">
        <v>36</v>
      </c>
      <c r="D254" s="66"/>
      <c r="E254" s="66"/>
      <c r="F254" s="66"/>
      <c r="G254" s="56"/>
      <c r="H254" s="56"/>
      <c r="I254" s="61"/>
    </row>
    <row r="255" spans="1:9" ht="15" customHeight="1" x14ac:dyDescent="0.25">
      <c r="A255" s="53"/>
      <c r="B255" s="75"/>
      <c r="C255" s="68">
        <v>37</v>
      </c>
      <c r="D255" s="66"/>
      <c r="E255" s="66"/>
      <c r="F255" s="66"/>
      <c r="G255" s="56"/>
      <c r="H255" s="56"/>
      <c r="I255" s="61"/>
    </row>
    <row r="256" spans="1:9" ht="15" customHeight="1" x14ac:dyDescent="0.25">
      <c r="A256" s="53"/>
      <c r="B256" s="75"/>
      <c r="C256" s="68">
        <v>38</v>
      </c>
      <c r="D256" s="66"/>
      <c r="E256" s="66"/>
      <c r="F256" s="66"/>
      <c r="G256" s="56"/>
      <c r="H256" s="56"/>
      <c r="I256" s="61"/>
    </row>
    <row r="257" spans="1:9" ht="15" customHeight="1" x14ac:dyDescent="0.25">
      <c r="A257" s="53"/>
      <c r="B257" s="75"/>
      <c r="C257" s="68">
        <v>39</v>
      </c>
      <c r="D257" s="66"/>
      <c r="E257" s="66"/>
      <c r="F257" s="66"/>
      <c r="G257" s="56"/>
      <c r="H257" s="56"/>
      <c r="I257" s="61"/>
    </row>
    <row r="258" spans="1:9" ht="15" customHeight="1" x14ac:dyDescent="0.25">
      <c r="A258" s="53"/>
      <c r="B258" s="75"/>
      <c r="C258" s="68">
        <v>40</v>
      </c>
      <c r="D258" s="66"/>
      <c r="E258" s="66"/>
      <c r="F258" s="66"/>
      <c r="G258" s="56"/>
      <c r="H258" s="56"/>
      <c r="I258" s="61"/>
    </row>
    <row r="259" spans="1:9" ht="15" customHeight="1" x14ac:dyDescent="0.25">
      <c r="A259" s="53"/>
      <c r="B259" s="75"/>
      <c r="C259" s="68">
        <v>41</v>
      </c>
      <c r="D259" s="66"/>
      <c r="E259" s="66"/>
      <c r="F259" s="66"/>
      <c r="G259" s="56"/>
      <c r="H259" s="56"/>
      <c r="I259" s="61"/>
    </row>
    <row r="260" spans="1:9" ht="15" customHeight="1" x14ac:dyDescent="0.25">
      <c r="A260" s="53"/>
      <c r="B260" s="75"/>
      <c r="C260" s="68">
        <v>42</v>
      </c>
      <c r="D260" s="66"/>
      <c r="E260" s="66"/>
      <c r="F260" s="66"/>
      <c r="G260" s="56"/>
      <c r="H260" s="56"/>
      <c r="I260" s="61"/>
    </row>
    <row r="261" spans="1:9" ht="15" customHeight="1" x14ac:dyDescent="0.25">
      <c r="A261" s="53"/>
      <c r="B261" s="75"/>
      <c r="C261" s="68">
        <v>43</v>
      </c>
      <c r="D261" s="66"/>
      <c r="E261" s="66"/>
      <c r="F261" s="66"/>
      <c r="G261" s="56"/>
      <c r="H261" s="56"/>
      <c r="I261" s="61"/>
    </row>
    <row r="262" spans="1:9" ht="15" customHeight="1" x14ac:dyDescent="0.25">
      <c r="A262" s="53"/>
      <c r="B262" s="75"/>
      <c r="C262" s="68">
        <v>44</v>
      </c>
      <c r="D262" s="66"/>
      <c r="E262" s="66"/>
      <c r="F262" s="66"/>
      <c r="G262" s="56"/>
      <c r="H262" s="56"/>
      <c r="I262" s="61"/>
    </row>
    <row r="263" spans="1:9" ht="15" customHeight="1" x14ac:dyDescent="0.25">
      <c r="A263" s="53"/>
      <c r="B263" s="75"/>
      <c r="C263" s="68">
        <v>45</v>
      </c>
      <c r="D263" s="66"/>
      <c r="E263" s="66"/>
      <c r="F263" s="66"/>
      <c r="G263" s="56"/>
      <c r="H263" s="56"/>
      <c r="I263" s="61"/>
    </row>
    <row r="264" spans="1:9" ht="15" customHeight="1" x14ac:dyDescent="0.25">
      <c r="A264" s="53"/>
      <c r="B264" s="75"/>
      <c r="C264" s="68">
        <v>46</v>
      </c>
      <c r="D264" s="66"/>
      <c r="E264" s="66"/>
      <c r="F264" s="66"/>
      <c r="G264" s="56"/>
      <c r="H264" s="56"/>
      <c r="I264" s="61"/>
    </row>
    <row r="265" spans="1:9" ht="15" customHeight="1" x14ac:dyDescent="0.25">
      <c r="A265" s="53"/>
      <c r="B265" s="75"/>
      <c r="C265" s="68">
        <v>47</v>
      </c>
      <c r="D265" s="66"/>
      <c r="E265" s="66"/>
      <c r="F265" s="66"/>
      <c r="G265" s="56"/>
      <c r="H265" s="56"/>
      <c r="I265" s="61"/>
    </row>
    <row r="266" spans="1:9" ht="15" customHeight="1" x14ac:dyDescent="0.25">
      <c r="A266" s="53"/>
      <c r="B266" s="75"/>
      <c r="C266" s="68">
        <v>48</v>
      </c>
      <c r="D266" s="66"/>
      <c r="E266" s="66"/>
      <c r="F266" s="66"/>
      <c r="G266" s="56"/>
      <c r="H266" s="56"/>
      <c r="I266" s="61"/>
    </row>
    <row r="267" spans="1:9" ht="15" customHeight="1" x14ac:dyDescent="0.25">
      <c r="A267" s="53"/>
      <c r="B267" s="75"/>
      <c r="C267" s="68">
        <v>49</v>
      </c>
      <c r="D267" s="66"/>
      <c r="E267" s="66"/>
      <c r="F267" s="66"/>
      <c r="G267" s="56"/>
      <c r="H267" s="56"/>
      <c r="I267" s="61"/>
    </row>
    <row r="268" spans="1:9" ht="15" customHeight="1" x14ac:dyDescent="0.25">
      <c r="A268" s="53"/>
      <c r="B268" s="75"/>
      <c r="C268" s="68">
        <v>50</v>
      </c>
      <c r="D268" s="66"/>
      <c r="E268" s="66"/>
      <c r="F268" s="66"/>
      <c r="G268" s="56"/>
      <c r="H268" s="56"/>
      <c r="I268" s="61"/>
    </row>
    <row r="269" spans="1:9" ht="15" customHeight="1" x14ac:dyDescent="0.25">
      <c r="A269" s="53"/>
      <c r="B269" s="75"/>
      <c r="C269" s="68">
        <v>51</v>
      </c>
      <c r="D269" s="66"/>
      <c r="E269" s="66"/>
      <c r="F269" s="66"/>
      <c r="G269" s="56"/>
      <c r="H269" s="56"/>
      <c r="I269" s="61"/>
    </row>
    <row r="270" spans="1:9" ht="15" customHeight="1" x14ac:dyDescent="0.25">
      <c r="A270" s="53"/>
      <c r="B270" s="75"/>
      <c r="C270" s="68">
        <v>52</v>
      </c>
      <c r="D270" s="66"/>
      <c r="E270" s="66"/>
      <c r="F270" s="66"/>
      <c r="G270" s="56"/>
      <c r="H270" s="56"/>
      <c r="I270" s="61"/>
    </row>
    <row r="271" spans="1:9" ht="15" customHeight="1" x14ac:dyDescent="0.25">
      <c r="A271" s="53"/>
      <c r="B271" s="75"/>
      <c r="C271" s="68">
        <v>53</v>
      </c>
      <c r="D271" s="66"/>
      <c r="E271" s="66"/>
      <c r="F271" s="66"/>
      <c r="G271" s="56"/>
      <c r="H271" s="56"/>
      <c r="I271" s="61"/>
    </row>
    <row r="272" spans="1:9" ht="15" customHeight="1" x14ac:dyDescent="0.25">
      <c r="A272" s="53"/>
      <c r="B272" s="75"/>
      <c r="C272" s="68">
        <v>54</v>
      </c>
      <c r="D272" s="66"/>
      <c r="E272" s="66"/>
      <c r="F272" s="66"/>
      <c r="G272" s="56"/>
      <c r="H272" s="56"/>
      <c r="I272" s="61"/>
    </row>
    <row r="273" spans="1:9" ht="15" customHeight="1" x14ac:dyDescent="0.25">
      <c r="A273" s="53"/>
      <c r="B273" s="75"/>
      <c r="C273" s="68">
        <v>55</v>
      </c>
      <c r="D273" s="66"/>
      <c r="E273" s="66"/>
      <c r="F273" s="66"/>
      <c r="G273" s="56"/>
      <c r="H273" s="56"/>
      <c r="I273" s="61"/>
    </row>
    <row r="274" spans="1:9" ht="15" customHeight="1" x14ac:dyDescent="0.25">
      <c r="A274" s="53"/>
      <c r="B274" s="75"/>
      <c r="C274" s="68">
        <v>56</v>
      </c>
      <c r="D274" s="66"/>
      <c r="E274" s="66"/>
      <c r="F274" s="66"/>
      <c r="G274" s="56"/>
      <c r="H274" s="56"/>
      <c r="I274" s="61"/>
    </row>
    <row r="275" spans="1:9" ht="15" customHeight="1" x14ac:dyDescent="0.25">
      <c r="A275" s="53"/>
      <c r="B275" s="75"/>
      <c r="C275" s="68">
        <v>57</v>
      </c>
      <c r="D275" s="66"/>
      <c r="E275" s="66"/>
      <c r="F275" s="66"/>
      <c r="G275" s="56"/>
      <c r="H275" s="56"/>
      <c r="I275" s="61"/>
    </row>
    <row r="276" spans="1:9" ht="15" customHeight="1" x14ac:dyDescent="0.25">
      <c r="A276" s="53"/>
      <c r="B276" s="75"/>
      <c r="C276" s="68">
        <v>58</v>
      </c>
      <c r="D276" s="66"/>
      <c r="E276" s="66"/>
      <c r="F276" s="66"/>
      <c r="G276" s="56"/>
      <c r="H276" s="56"/>
      <c r="I276" s="61"/>
    </row>
    <row r="277" spans="1:9" ht="15" customHeight="1" x14ac:dyDescent="0.25">
      <c r="A277" s="53"/>
      <c r="B277" s="75"/>
      <c r="C277" s="68">
        <v>59</v>
      </c>
      <c r="D277" s="66"/>
      <c r="E277" s="66"/>
      <c r="F277" s="66"/>
      <c r="G277" s="56"/>
      <c r="H277" s="56"/>
      <c r="I277" s="61"/>
    </row>
    <row r="278" spans="1:9" ht="15" customHeight="1" x14ac:dyDescent="0.25">
      <c r="A278" s="53"/>
      <c r="B278" s="75"/>
      <c r="C278" s="68">
        <v>60</v>
      </c>
      <c r="D278" s="66"/>
      <c r="E278" s="66"/>
      <c r="F278" s="66"/>
      <c r="G278" s="56"/>
      <c r="H278" s="56"/>
      <c r="I278" s="61"/>
    </row>
    <row r="279" spans="1:9" ht="15" customHeight="1" x14ac:dyDescent="0.25">
      <c r="A279" s="53"/>
      <c r="B279" s="75"/>
      <c r="C279" s="68">
        <v>61</v>
      </c>
      <c r="D279" s="66"/>
      <c r="E279" s="66"/>
      <c r="F279" s="66"/>
      <c r="G279" s="56"/>
      <c r="H279" s="56"/>
      <c r="I279" s="61"/>
    </row>
    <row r="280" spans="1:9" ht="15" customHeight="1" x14ac:dyDescent="0.25">
      <c r="A280" s="53"/>
      <c r="B280" s="75"/>
      <c r="C280" s="68">
        <v>62</v>
      </c>
      <c r="D280" s="66"/>
      <c r="E280" s="66"/>
      <c r="F280" s="66"/>
      <c r="G280" s="56"/>
      <c r="H280" s="56"/>
      <c r="I280" s="61"/>
    </row>
    <row r="281" spans="1:9" ht="15" customHeight="1" x14ac:dyDescent="0.25">
      <c r="A281" s="53"/>
      <c r="B281" s="75"/>
      <c r="C281" s="68">
        <v>63</v>
      </c>
      <c r="D281" s="66"/>
      <c r="E281" s="66"/>
      <c r="F281" s="66"/>
      <c r="G281" s="56"/>
      <c r="H281" s="56"/>
      <c r="I281" s="61"/>
    </row>
    <row r="282" spans="1:9" ht="15" customHeight="1" x14ac:dyDescent="0.25">
      <c r="A282" s="53"/>
      <c r="B282" s="75"/>
      <c r="C282" s="68">
        <v>64</v>
      </c>
      <c r="D282" s="66"/>
      <c r="E282" s="66"/>
      <c r="F282" s="66"/>
      <c r="G282" s="56"/>
      <c r="H282" s="56"/>
      <c r="I282" s="61"/>
    </row>
    <row r="283" spans="1:9" ht="15" customHeight="1" x14ac:dyDescent="0.25">
      <c r="A283" s="53"/>
      <c r="B283" s="75"/>
      <c r="C283" s="68">
        <v>65</v>
      </c>
      <c r="D283" s="66"/>
      <c r="E283" s="66"/>
      <c r="F283" s="66"/>
      <c r="G283" s="56"/>
      <c r="H283" s="56"/>
      <c r="I283" s="61"/>
    </row>
    <row r="284" spans="1:9" ht="15" customHeight="1" x14ac:dyDescent="0.25">
      <c r="A284" s="53"/>
      <c r="B284" s="75"/>
      <c r="C284" s="68">
        <v>66</v>
      </c>
      <c r="D284" s="66"/>
      <c r="E284" s="66"/>
      <c r="F284" s="66"/>
      <c r="G284" s="56"/>
      <c r="H284" s="56"/>
      <c r="I284" s="61"/>
    </row>
    <row r="285" spans="1:9" ht="15" customHeight="1" x14ac:dyDescent="0.25">
      <c r="A285" s="53"/>
      <c r="B285" s="75"/>
      <c r="C285" s="68">
        <v>67</v>
      </c>
      <c r="D285" s="66"/>
      <c r="E285" s="66"/>
      <c r="F285" s="66"/>
      <c r="G285" s="56"/>
      <c r="H285" s="56"/>
      <c r="I285" s="61"/>
    </row>
    <row r="286" spans="1:9" ht="15" customHeight="1" x14ac:dyDescent="0.25">
      <c r="A286" s="53"/>
      <c r="B286" s="75"/>
      <c r="C286" s="68">
        <v>68</v>
      </c>
      <c r="D286" s="66"/>
      <c r="E286" s="66"/>
      <c r="F286" s="66"/>
      <c r="G286" s="56"/>
      <c r="H286" s="56"/>
      <c r="I286" s="61"/>
    </row>
    <row r="287" spans="1:9" ht="15" customHeight="1" x14ac:dyDescent="0.25">
      <c r="A287" s="53"/>
      <c r="B287" s="75"/>
      <c r="C287" s="68">
        <v>69</v>
      </c>
      <c r="D287" s="66"/>
      <c r="E287" s="66"/>
      <c r="F287" s="66"/>
      <c r="G287" s="56"/>
      <c r="H287" s="56"/>
      <c r="I287" s="61"/>
    </row>
    <row r="288" spans="1:9" ht="15" customHeight="1" x14ac:dyDescent="0.25">
      <c r="A288" s="53"/>
      <c r="B288" s="75"/>
      <c r="C288" s="68">
        <v>70</v>
      </c>
      <c r="D288" s="66"/>
      <c r="E288" s="66"/>
      <c r="F288" s="66"/>
      <c r="G288" s="56"/>
      <c r="H288" s="56"/>
      <c r="I288" s="61"/>
    </row>
    <row r="289" spans="1:9" ht="15" customHeight="1" x14ac:dyDescent="0.25">
      <c r="A289" s="53"/>
      <c r="B289" s="75"/>
      <c r="C289" s="68">
        <v>71</v>
      </c>
      <c r="D289" s="66"/>
      <c r="E289" s="66"/>
      <c r="F289" s="66"/>
      <c r="G289" s="56"/>
      <c r="H289" s="56"/>
      <c r="I289" s="61"/>
    </row>
    <row r="290" spans="1:9" ht="15" customHeight="1" x14ac:dyDescent="0.25">
      <c r="A290" s="53"/>
      <c r="B290" s="75"/>
      <c r="C290" s="68">
        <v>72</v>
      </c>
      <c r="D290" s="66"/>
      <c r="E290" s="66"/>
      <c r="F290" s="66"/>
      <c r="G290" s="56"/>
      <c r="H290" s="56"/>
      <c r="I290" s="61"/>
    </row>
    <row r="291" spans="1:9" ht="15" customHeight="1" x14ac:dyDescent="0.25">
      <c r="A291" s="53"/>
      <c r="B291" s="75"/>
      <c r="C291" s="68">
        <v>73</v>
      </c>
      <c r="D291" s="66"/>
      <c r="E291" s="66"/>
      <c r="F291" s="66"/>
      <c r="G291" s="56"/>
      <c r="H291" s="56"/>
      <c r="I291" s="61"/>
    </row>
    <row r="292" spans="1:9" ht="15" customHeight="1" x14ac:dyDescent="0.25">
      <c r="A292" s="53"/>
      <c r="B292" s="75"/>
      <c r="C292" s="68">
        <v>74</v>
      </c>
      <c r="D292" s="66"/>
      <c r="E292" s="66"/>
      <c r="F292" s="66"/>
      <c r="G292" s="56"/>
      <c r="H292" s="56"/>
      <c r="I292" s="61"/>
    </row>
    <row r="293" spans="1:9" ht="15" customHeight="1" x14ac:dyDescent="0.25">
      <c r="A293" s="53"/>
      <c r="B293" s="75"/>
      <c r="C293" s="68">
        <v>75</v>
      </c>
      <c r="D293" s="66"/>
      <c r="E293" s="66"/>
      <c r="F293" s="66"/>
      <c r="G293" s="56"/>
      <c r="H293" s="56"/>
      <c r="I293" s="61"/>
    </row>
    <row r="294" spans="1:9" ht="15" customHeight="1" x14ac:dyDescent="0.25">
      <c r="A294" s="53"/>
      <c r="B294" s="75"/>
      <c r="C294" s="68">
        <v>76</v>
      </c>
      <c r="D294" s="66"/>
      <c r="E294" s="66"/>
      <c r="F294" s="66"/>
      <c r="G294" s="56"/>
      <c r="H294" s="56"/>
      <c r="I294" s="61"/>
    </row>
    <row r="295" spans="1:9" ht="15" customHeight="1" x14ac:dyDescent="0.25">
      <c r="A295" s="53"/>
      <c r="B295" s="75"/>
      <c r="C295" s="68">
        <v>77</v>
      </c>
      <c r="D295" s="66"/>
      <c r="E295" s="66"/>
      <c r="F295" s="66"/>
      <c r="G295" s="56"/>
      <c r="H295" s="56"/>
      <c r="I295" s="61"/>
    </row>
    <row r="296" spans="1:9" ht="15" customHeight="1" x14ac:dyDescent="0.25">
      <c r="A296" s="53"/>
      <c r="B296" s="75"/>
      <c r="C296" s="68">
        <v>78</v>
      </c>
      <c r="D296" s="66"/>
      <c r="E296" s="66"/>
      <c r="F296" s="66"/>
      <c r="G296" s="56"/>
      <c r="H296" s="56"/>
      <c r="I296" s="61"/>
    </row>
    <row r="297" spans="1:9" ht="15" customHeight="1" x14ac:dyDescent="0.25">
      <c r="A297" s="53"/>
      <c r="B297" s="75"/>
      <c r="C297" s="68">
        <v>79</v>
      </c>
      <c r="D297" s="66"/>
      <c r="E297" s="66"/>
      <c r="F297" s="66"/>
      <c r="G297" s="56"/>
      <c r="H297" s="56"/>
      <c r="I297" s="61"/>
    </row>
    <row r="298" spans="1:9" ht="15" customHeight="1" x14ac:dyDescent="0.25">
      <c r="A298" s="53"/>
      <c r="B298" s="75"/>
      <c r="C298" s="68">
        <v>80</v>
      </c>
      <c r="D298" s="66"/>
      <c r="E298" s="66"/>
      <c r="F298" s="66"/>
      <c r="G298" s="56"/>
      <c r="H298" s="56"/>
      <c r="I298" s="61"/>
    </row>
    <row r="299" spans="1:9" ht="15" customHeight="1" x14ac:dyDescent="0.25">
      <c r="A299" s="53"/>
      <c r="B299" s="75"/>
      <c r="C299" s="68">
        <v>81</v>
      </c>
      <c r="D299" s="66"/>
      <c r="E299" s="66"/>
      <c r="F299" s="66"/>
      <c r="G299" s="56"/>
      <c r="H299" s="56"/>
      <c r="I299" s="61"/>
    </row>
    <row r="300" spans="1:9" ht="15" customHeight="1" x14ac:dyDescent="0.25">
      <c r="A300" s="53"/>
      <c r="B300" s="56"/>
      <c r="C300" s="68">
        <v>82</v>
      </c>
      <c r="D300" s="66"/>
      <c r="E300" s="66"/>
      <c r="F300" s="66"/>
      <c r="G300" s="56"/>
      <c r="H300" s="56"/>
      <c r="I300" s="61"/>
    </row>
    <row r="301" spans="1:9" ht="15" customHeight="1" x14ac:dyDescent="0.25">
      <c r="A301" s="53"/>
      <c r="B301" s="56"/>
      <c r="C301" s="68">
        <v>83</v>
      </c>
      <c r="D301" s="66"/>
      <c r="E301" s="66"/>
      <c r="F301" s="66"/>
      <c r="G301" s="56"/>
      <c r="H301" s="56"/>
      <c r="I301" s="61"/>
    </row>
    <row r="302" spans="1:9" ht="15" customHeight="1" x14ac:dyDescent="0.25">
      <c r="A302" s="53"/>
      <c r="B302" s="56"/>
      <c r="C302" s="68">
        <v>84</v>
      </c>
      <c r="D302" s="66"/>
      <c r="E302" s="66"/>
      <c r="F302" s="66"/>
      <c r="G302" s="56"/>
      <c r="H302" s="56"/>
      <c r="I302" s="61"/>
    </row>
    <row r="303" spans="1:9" ht="15" customHeight="1" x14ac:dyDescent="0.25">
      <c r="A303" s="53"/>
      <c r="B303" s="56"/>
      <c r="C303" s="68">
        <v>85</v>
      </c>
      <c r="D303" s="66"/>
      <c r="E303" s="66"/>
      <c r="F303" s="66"/>
      <c r="G303" s="56"/>
      <c r="H303" s="56"/>
      <c r="I303" s="61"/>
    </row>
    <row r="304" spans="1:9" ht="15" customHeight="1" x14ac:dyDescent="0.25">
      <c r="A304" s="53"/>
      <c r="B304" s="56"/>
      <c r="C304" s="68">
        <v>86</v>
      </c>
      <c r="D304" s="66"/>
      <c r="E304" s="66"/>
      <c r="F304" s="66"/>
      <c r="G304" s="56"/>
      <c r="H304" s="56"/>
      <c r="I304" s="61"/>
    </row>
    <row r="305" spans="1:9" ht="15" customHeight="1" x14ac:dyDescent="0.25">
      <c r="A305" s="53"/>
      <c r="B305" s="56"/>
      <c r="C305" s="68">
        <v>87</v>
      </c>
      <c r="D305" s="66"/>
      <c r="E305" s="66"/>
      <c r="F305" s="66"/>
      <c r="G305" s="56"/>
      <c r="H305" s="56"/>
      <c r="I305" s="61"/>
    </row>
    <row r="306" spans="1:9" ht="15" customHeight="1" x14ac:dyDescent="0.25">
      <c r="A306" s="53"/>
      <c r="B306" s="56"/>
      <c r="C306" s="68">
        <v>88</v>
      </c>
      <c r="D306" s="66"/>
      <c r="E306" s="66"/>
      <c r="F306" s="66"/>
      <c r="G306" s="56"/>
      <c r="H306" s="56"/>
      <c r="I306" s="61"/>
    </row>
    <row r="307" spans="1:9" ht="15" customHeight="1" x14ac:dyDescent="0.25">
      <c r="A307" s="53"/>
      <c r="B307" s="56"/>
      <c r="C307" s="68">
        <v>89</v>
      </c>
      <c r="D307" s="66"/>
      <c r="E307" s="66"/>
      <c r="F307" s="66"/>
      <c r="G307" s="56"/>
      <c r="H307" s="56"/>
      <c r="I307" s="61"/>
    </row>
    <row r="308" spans="1:9" ht="15" customHeight="1" x14ac:dyDescent="0.25">
      <c r="A308" s="53"/>
      <c r="B308" s="56"/>
      <c r="C308" s="68">
        <v>90</v>
      </c>
      <c r="D308" s="66"/>
      <c r="E308" s="66"/>
      <c r="F308" s="66"/>
      <c r="G308" s="56"/>
      <c r="H308" s="56"/>
      <c r="I308" s="61"/>
    </row>
    <row r="309" spans="1:9" ht="15" customHeight="1" x14ac:dyDescent="0.25">
      <c r="A309" s="53"/>
      <c r="B309" s="56"/>
      <c r="C309" s="68">
        <v>91</v>
      </c>
      <c r="D309" s="66"/>
      <c r="E309" s="66"/>
      <c r="F309" s="66"/>
      <c r="G309" s="56"/>
      <c r="H309" s="56"/>
      <c r="I309" s="61"/>
    </row>
    <row r="310" spans="1:9" ht="15" customHeight="1" x14ac:dyDescent="0.25">
      <c r="A310" s="53"/>
      <c r="B310" s="56"/>
      <c r="C310" s="68">
        <v>92</v>
      </c>
      <c r="D310" s="66"/>
      <c r="E310" s="66"/>
      <c r="F310" s="66"/>
      <c r="G310" s="56"/>
      <c r="H310" s="56"/>
      <c r="I310" s="61"/>
    </row>
    <row r="311" spans="1:9" ht="15" customHeight="1" x14ac:dyDescent="0.25">
      <c r="A311" s="53"/>
      <c r="B311" s="56"/>
      <c r="C311" s="68">
        <v>93</v>
      </c>
      <c r="D311" s="66"/>
      <c r="E311" s="66"/>
      <c r="F311" s="66"/>
      <c r="G311" s="56"/>
      <c r="H311" s="56"/>
      <c r="I311" s="61"/>
    </row>
    <row r="312" spans="1:9" ht="15" customHeight="1" x14ac:dyDescent="0.25">
      <c r="A312" s="53"/>
      <c r="B312" s="56"/>
      <c r="C312" s="68">
        <v>94</v>
      </c>
      <c r="D312" s="66"/>
      <c r="E312" s="66"/>
      <c r="F312" s="66"/>
      <c r="G312" s="56"/>
      <c r="H312" s="56"/>
      <c r="I312" s="61"/>
    </row>
    <row r="313" spans="1:9" ht="15" customHeight="1" x14ac:dyDescent="0.25">
      <c r="A313" s="53"/>
      <c r="B313" s="56"/>
      <c r="C313" s="68">
        <v>95</v>
      </c>
      <c r="D313" s="66"/>
      <c r="E313" s="66"/>
      <c r="F313" s="66"/>
      <c r="G313" s="56"/>
      <c r="H313" s="56"/>
      <c r="I313" s="61"/>
    </row>
    <row r="314" spans="1:9" ht="15" customHeight="1" x14ac:dyDescent="0.25">
      <c r="A314" s="53"/>
      <c r="B314" s="56"/>
      <c r="C314" s="68">
        <v>96</v>
      </c>
      <c r="D314" s="66"/>
      <c r="E314" s="66"/>
      <c r="F314" s="66"/>
      <c r="G314" s="56"/>
      <c r="H314" s="56"/>
      <c r="I314" s="61"/>
    </row>
    <row r="315" spans="1:9" ht="15" customHeight="1" x14ac:dyDescent="0.25">
      <c r="A315" s="53"/>
      <c r="B315" s="56"/>
      <c r="C315" s="68">
        <v>97</v>
      </c>
      <c r="D315" s="66"/>
      <c r="E315" s="66"/>
      <c r="F315" s="66"/>
      <c r="G315" s="56"/>
      <c r="H315" s="56"/>
      <c r="I315" s="61"/>
    </row>
    <row r="316" spans="1:9" ht="15" customHeight="1" x14ac:dyDescent="0.25">
      <c r="A316" s="53"/>
      <c r="B316" s="56"/>
      <c r="C316" s="68">
        <v>98</v>
      </c>
      <c r="D316" s="66"/>
      <c r="E316" s="66"/>
      <c r="F316" s="66"/>
      <c r="G316" s="56"/>
      <c r="H316" s="56"/>
      <c r="I316" s="61"/>
    </row>
    <row r="317" spans="1:9" ht="15" customHeight="1" x14ac:dyDescent="0.25">
      <c r="A317" s="53"/>
      <c r="B317" s="56"/>
      <c r="C317" s="68">
        <v>99</v>
      </c>
      <c r="D317" s="66"/>
      <c r="E317" s="66"/>
      <c r="F317" s="66"/>
      <c r="G317" s="56"/>
      <c r="H317" s="56"/>
      <c r="I317" s="61"/>
    </row>
    <row r="318" spans="1:9" ht="15" customHeight="1" x14ac:dyDescent="0.25">
      <c r="A318" s="53"/>
      <c r="B318" s="65"/>
      <c r="C318" s="64">
        <v>100</v>
      </c>
      <c r="D318" s="62"/>
      <c r="E318" s="62"/>
      <c r="F318" s="62"/>
      <c r="G318" s="56"/>
      <c r="H318" s="56"/>
      <c r="I318" s="61"/>
    </row>
    <row r="319" spans="1:9" ht="15" customHeight="1" x14ac:dyDescent="0.25">
      <c r="A319" s="53"/>
      <c r="B319" s="74" t="s">
        <v>219</v>
      </c>
      <c r="C319" s="72">
        <v>1</v>
      </c>
      <c r="D319" s="70" t="s">
        <v>218</v>
      </c>
      <c r="E319" s="70"/>
      <c r="F319" s="70"/>
      <c r="G319" s="56"/>
      <c r="H319" s="56"/>
      <c r="I319" s="61"/>
    </row>
    <row r="320" spans="1:9" ht="15" customHeight="1" x14ac:dyDescent="0.25">
      <c r="A320" s="53"/>
      <c r="B320" s="56"/>
      <c r="C320" s="68">
        <v>2</v>
      </c>
      <c r="D320" s="66" t="s">
        <v>217</v>
      </c>
      <c r="E320" s="66"/>
      <c r="F320" s="66"/>
      <c r="G320" s="56"/>
      <c r="H320" s="56"/>
      <c r="I320" s="61"/>
    </row>
    <row r="321" spans="1:9" ht="15" customHeight="1" x14ac:dyDescent="0.25">
      <c r="A321" s="53"/>
      <c r="B321" s="56"/>
      <c r="C321" s="68">
        <v>3</v>
      </c>
      <c r="D321" s="66" t="s">
        <v>216</v>
      </c>
      <c r="E321" s="66"/>
      <c r="F321" s="66"/>
      <c r="G321" s="56"/>
      <c r="H321" s="56"/>
      <c r="I321" s="61"/>
    </row>
    <row r="322" spans="1:9" ht="15" customHeight="1" x14ac:dyDescent="0.25">
      <c r="A322" s="53"/>
      <c r="B322" s="56"/>
      <c r="C322" s="68">
        <v>4</v>
      </c>
      <c r="D322" s="66" t="s">
        <v>215</v>
      </c>
      <c r="E322" s="66"/>
      <c r="F322" s="66"/>
      <c r="G322" s="56"/>
      <c r="H322" s="56"/>
      <c r="I322" s="61"/>
    </row>
    <row r="323" spans="1:9" ht="15" customHeight="1" x14ac:dyDescent="0.25">
      <c r="A323" s="53"/>
      <c r="B323" s="56"/>
      <c r="C323" s="68">
        <v>5</v>
      </c>
      <c r="D323" s="66" t="s">
        <v>214</v>
      </c>
      <c r="E323" s="66"/>
      <c r="F323" s="66"/>
      <c r="G323" s="56"/>
      <c r="H323" s="56"/>
      <c r="I323" s="61"/>
    </row>
    <row r="324" spans="1:9" ht="15" customHeight="1" x14ac:dyDescent="0.25">
      <c r="A324" s="53"/>
      <c r="B324" s="56"/>
      <c r="C324" s="68">
        <v>6</v>
      </c>
      <c r="D324" s="66" t="s">
        <v>213</v>
      </c>
      <c r="E324" s="66"/>
      <c r="F324" s="66"/>
      <c r="G324" s="56"/>
      <c r="H324" s="56"/>
      <c r="I324" s="61"/>
    </row>
    <row r="325" spans="1:9" ht="15" customHeight="1" x14ac:dyDescent="0.25">
      <c r="A325" s="53"/>
      <c r="B325" s="56"/>
      <c r="C325" s="68">
        <v>7</v>
      </c>
      <c r="D325" s="66" t="s">
        <v>212</v>
      </c>
      <c r="E325" s="66"/>
      <c r="F325" s="66"/>
      <c r="G325" s="56"/>
      <c r="H325" s="56"/>
      <c r="I325" s="61"/>
    </row>
    <row r="326" spans="1:9" ht="15" customHeight="1" x14ac:dyDescent="0.25">
      <c r="A326" s="53"/>
      <c r="B326" s="56"/>
      <c r="C326" s="68">
        <v>8</v>
      </c>
      <c r="D326" s="66" t="s">
        <v>211</v>
      </c>
      <c r="E326" s="66"/>
      <c r="F326" s="66"/>
      <c r="G326" s="56"/>
      <c r="H326" s="56"/>
      <c r="I326" s="61"/>
    </row>
    <row r="327" spans="1:9" ht="15" customHeight="1" x14ac:dyDescent="0.25">
      <c r="A327" s="53"/>
      <c r="B327" s="56"/>
      <c r="C327" s="68">
        <v>9</v>
      </c>
      <c r="D327" s="66" t="s">
        <v>210</v>
      </c>
      <c r="E327" s="66"/>
      <c r="F327" s="66"/>
      <c r="G327" s="56"/>
      <c r="H327" s="56"/>
      <c r="I327" s="61"/>
    </row>
    <row r="328" spans="1:9" ht="15" customHeight="1" x14ac:dyDescent="0.25">
      <c r="A328" s="53"/>
      <c r="B328" s="56"/>
      <c r="C328" s="68">
        <v>10</v>
      </c>
      <c r="D328" s="66" t="s">
        <v>209</v>
      </c>
      <c r="E328" s="66"/>
      <c r="F328" s="66"/>
      <c r="G328" s="56"/>
      <c r="H328" s="56"/>
      <c r="I328" s="61"/>
    </row>
    <row r="329" spans="1:9" ht="15" customHeight="1" x14ac:dyDescent="0.25">
      <c r="A329" s="53"/>
      <c r="B329" s="56"/>
      <c r="C329" s="68">
        <v>11</v>
      </c>
      <c r="D329" s="66" t="s">
        <v>208</v>
      </c>
      <c r="E329" s="66"/>
      <c r="F329" s="66"/>
      <c r="G329" s="56"/>
      <c r="H329" s="56"/>
      <c r="I329" s="61"/>
    </row>
    <row r="330" spans="1:9" ht="15" customHeight="1" x14ac:dyDescent="0.25">
      <c r="A330" s="53"/>
      <c r="B330" s="56"/>
      <c r="C330" s="68">
        <v>12</v>
      </c>
      <c r="D330" s="66" t="s">
        <v>207</v>
      </c>
      <c r="E330" s="66"/>
      <c r="F330" s="66"/>
      <c r="G330" s="56"/>
      <c r="H330" s="56"/>
      <c r="I330" s="61"/>
    </row>
    <row r="331" spans="1:9" ht="15" customHeight="1" x14ac:dyDescent="0.25">
      <c r="A331" s="53"/>
      <c r="B331" s="56"/>
      <c r="C331" s="68">
        <v>13</v>
      </c>
      <c r="D331" s="66" t="s">
        <v>206</v>
      </c>
      <c r="E331" s="66"/>
      <c r="F331" s="66"/>
      <c r="G331" s="56"/>
      <c r="H331" s="56"/>
      <c r="I331" s="61"/>
    </row>
    <row r="332" spans="1:9" ht="15" customHeight="1" x14ac:dyDescent="0.25">
      <c r="A332" s="53"/>
      <c r="B332" s="56"/>
      <c r="C332" s="68">
        <v>14</v>
      </c>
      <c r="D332" s="66" t="s">
        <v>205</v>
      </c>
      <c r="E332" s="66"/>
      <c r="F332" s="66"/>
      <c r="G332" s="56"/>
      <c r="H332" s="56"/>
      <c r="I332" s="61"/>
    </row>
    <row r="333" spans="1:9" ht="15" customHeight="1" x14ac:dyDescent="0.25">
      <c r="A333" s="53"/>
      <c r="B333" s="56"/>
      <c r="C333" s="68">
        <v>15</v>
      </c>
      <c r="D333" s="66" t="s">
        <v>204</v>
      </c>
      <c r="E333" s="66"/>
      <c r="F333" s="66"/>
      <c r="G333" s="56"/>
      <c r="H333" s="56"/>
      <c r="I333" s="61"/>
    </row>
    <row r="334" spans="1:9" ht="15" customHeight="1" x14ac:dyDescent="0.25">
      <c r="A334" s="53"/>
      <c r="B334" s="56"/>
      <c r="C334" s="68">
        <v>16</v>
      </c>
      <c r="D334" s="66" t="s">
        <v>203</v>
      </c>
      <c r="E334" s="66"/>
      <c r="F334" s="66"/>
      <c r="G334" s="56"/>
      <c r="H334" s="56"/>
      <c r="I334" s="61"/>
    </row>
    <row r="335" spans="1:9" ht="15" customHeight="1" x14ac:dyDescent="0.25">
      <c r="A335" s="53"/>
      <c r="B335" s="56"/>
      <c r="C335" s="68">
        <v>17</v>
      </c>
      <c r="D335" s="66" t="s">
        <v>202</v>
      </c>
      <c r="E335" s="66"/>
      <c r="F335" s="66"/>
      <c r="G335" s="56"/>
      <c r="H335" s="56"/>
      <c r="I335" s="61"/>
    </row>
    <row r="336" spans="1:9" ht="15" customHeight="1" x14ac:dyDescent="0.25">
      <c r="A336" s="53"/>
      <c r="B336" s="56"/>
      <c r="C336" s="68">
        <v>18</v>
      </c>
      <c r="D336" s="66" t="s">
        <v>201</v>
      </c>
      <c r="E336" s="66"/>
      <c r="F336" s="66"/>
      <c r="G336" s="56"/>
      <c r="H336" s="56"/>
      <c r="I336" s="61"/>
    </row>
    <row r="337" spans="1:9" ht="15" customHeight="1" x14ac:dyDescent="0.25">
      <c r="A337" s="53"/>
      <c r="B337" s="56"/>
      <c r="C337" s="68">
        <v>19</v>
      </c>
      <c r="D337" s="66" t="s">
        <v>200</v>
      </c>
      <c r="E337" s="66"/>
      <c r="F337" s="66"/>
      <c r="G337" s="56"/>
      <c r="H337" s="56"/>
      <c r="I337" s="61"/>
    </row>
    <row r="338" spans="1:9" ht="15" customHeight="1" x14ac:dyDescent="0.25">
      <c r="A338" s="53"/>
      <c r="B338" s="56"/>
      <c r="C338" s="68">
        <v>20</v>
      </c>
      <c r="D338" s="66" t="s">
        <v>199</v>
      </c>
      <c r="E338" s="66"/>
      <c r="F338" s="66"/>
      <c r="G338" s="56"/>
      <c r="H338" s="56"/>
      <c r="I338" s="61"/>
    </row>
    <row r="339" spans="1:9" ht="15" customHeight="1" x14ac:dyDescent="0.25">
      <c r="A339" s="53"/>
      <c r="B339" s="59"/>
      <c r="C339" s="64">
        <v>21</v>
      </c>
      <c r="D339" s="62" t="s">
        <v>198</v>
      </c>
      <c r="E339" s="62"/>
      <c r="F339" s="62"/>
      <c r="G339" s="56"/>
      <c r="H339" s="56"/>
      <c r="I339" s="61"/>
    </row>
    <row r="340" spans="1:9" ht="15" customHeight="1" x14ac:dyDescent="0.25">
      <c r="A340" s="53"/>
      <c r="B340" s="73" t="s">
        <v>197</v>
      </c>
      <c r="C340" s="72">
        <v>1</v>
      </c>
      <c r="D340" s="70" t="s">
        <v>196</v>
      </c>
      <c r="E340" s="70"/>
      <c r="F340" s="70"/>
      <c r="G340" s="56"/>
      <c r="H340" s="56"/>
      <c r="I340" s="61"/>
    </row>
    <row r="341" spans="1:9" ht="15" customHeight="1" x14ac:dyDescent="0.25">
      <c r="A341" s="53"/>
      <c r="B341" s="69"/>
      <c r="C341" s="68">
        <v>2</v>
      </c>
      <c r="D341" s="66" t="s">
        <v>195</v>
      </c>
      <c r="E341" s="66"/>
      <c r="F341" s="66"/>
      <c r="G341" s="56"/>
      <c r="H341" s="56"/>
      <c r="I341" s="61"/>
    </row>
    <row r="342" spans="1:9" ht="15" customHeight="1" x14ac:dyDescent="0.25">
      <c r="A342" s="53"/>
      <c r="B342" s="65"/>
      <c r="C342" s="64">
        <v>3</v>
      </c>
      <c r="D342" s="62" t="s">
        <v>194</v>
      </c>
      <c r="E342" s="62"/>
      <c r="F342" s="62"/>
      <c r="G342" s="56"/>
      <c r="H342" s="56"/>
      <c r="I342" s="61"/>
    </row>
    <row r="343" spans="1:9" ht="15" customHeight="1" x14ac:dyDescent="0.25">
      <c r="A343" s="53"/>
      <c r="B343" s="73" t="s">
        <v>193</v>
      </c>
      <c r="C343" s="72">
        <v>1</v>
      </c>
      <c r="D343" s="71" t="s">
        <v>192</v>
      </c>
      <c r="E343" s="70"/>
      <c r="F343" s="70"/>
      <c r="G343" s="56"/>
      <c r="H343" s="56"/>
      <c r="I343" s="61"/>
    </row>
    <row r="344" spans="1:9" ht="15" customHeight="1" x14ac:dyDescent="0.25">
      <c r="A344" s="53"/>
      <c r="B344" s="69"/>
      <c r="C344" s="68">
        <v>2</v>
      </c>
      <c r="D344" s="67" t="s">
        <v>191</v>
      </c>
      <c r="E344" s="66"/>
      <c r="F344" s="66"/>
      <c r="G344" s="56"/>
      <c r="H344" s="56"/>
      <c r="I344" s="61"/>
    </row>
    <row r="345" spans="1:9" ht="15" customHeight="1" x14ac:dyDescent="0.25">
      <c r="A345" s="53"/>
      <c r="B345" s="65"/>
      <c r="C345" s="64">
        <v>3</v>
      </c>
      <c r="D345" s="63" t="s">
        <v>190</v>
      </c>
      <c r="E345" s="62"/>
      <c r="F345" s="62"/>
      <c r="G345" s="56"/>
      <c r="H345" s="56"/>
      <c r="I345" s="61"/>
    </row>
    <row r="346" spans="1:9" ht="15" customHeight="1" x14ac:dyDescent="0.25">
      <c r="A346" s="60"/>
      <c r="B346" s="59"/>
      <c r="C346" s="59"/>
      <c r="D346" s="59"/>
      <c r="E346" s="59"/>
      <c r="F346" s="59"/>
      <c r="G346" s="59"/>
      <c r="H346" s="59"/>
      <c r="I346" s="58"/>
    </row>
    <row r="347" spans="1:9" ht="15" hidden="1" customHeight="1" x14ac:dyDescent="0.25"/>
    <row r="348" spans="1:9" ht="15" hidden="1" customHeight="1" x14ac:dyDescent="0.25"/>
    <row r="349" spans="1:9" ht="15" hidden="1" customHeight="1" x14ac:dyDescent="0.25"/>
    <row r="350" spans="1:9" ht="15" hidden="1" customHeight="1" x14ac:dyDescent="0.25"/>
    <row r="351" spans="1:9" ht="15" hidden="1" customHeight="1" x14ac:dyDescent="0.25"/>
    <row r="352" spans="1:9" ht="15" hidden="1" customHeight="1" x14ac:dyDescent="0.25"/>
    <row r="353" s="57" customFormat="1" ht="15" hidden="1" customHeight="1" x14ac:dyDescent="0.25"/>
    <row r="354" s="57" customFormat="1" ht="15" hidden="1" customHeight="1" x14ac:dyDescent="0.25"/>
    <row r="355" s="57" customFormat="1" ht="15" hidden="1" customHeight="1" x14ac:dyDescent="0.25"/>
    <row r="356" s="57" customFormat="1" ht="15" hidden="1" customHeight="1" x14ac:dyDescent="0.25"/>
    <row r="357" s="57" customFormat="1" ht="15" hidden="1" customHeight="1" x14ac:dyDescent="0.25"/>
  </sheetData>
  <sheetProtection password="EF97" sheet="1" objects="1" scenarios="1"/>
  <mergeCells count="93">
    <mergeCell ref="B160:E160"/>
    <mergeCell ref="B161:E161"/>
    <mergeCell ref="B155:E155"/>
    <mergeCell ref="B156:E156"/>
    <mergeCell ref="B157:E157"/>
    <mergeCell ref="B158:E158"/>
    <mergeCell ref="B159:E159"/>
    <mergeCell ref="B145:E145"/>
    <mergeCell ref="B146:E146"/>
    <mergeCell ref="B147:E147"/>
    <mergeCell ref="B148:E148"/>
    <mergeCell ref="B149:E149"/>
    <mergeCell ref="B150:E150"/>
    <mergeCell ref="B151:E151"/>
    <mergeCell ref="B152:E152"/>
    <mergeCell ref="B153:E153"/>
    <mergeCell ref="B154:E154"/>
    <mergeCell ref="B135:E135"/>
    <mergeCell ref="B136:E136"/>
    <mergeCell ref="B137:E137"/>
    <mergeCell ref="B138:E138"/>
    <mergeCell ref="B139:E139"/>
    <mergeCell ref="B140:E140"/>
    <mergeCell ref="B141:E141"/>
    <mergeCell ref="B142:E142"/>
    <mergeCell ref="B143:E143"/>
    <mergeCell ref="B144:E144"/>
    <mergeCell ref="B125:E125"/>
    <mergeCell ref="B126:E126"/>
    <mergeCell ref="B127:E127"/>
    <mergeCell ref="B128:E128"/>
    <mergeCell ref="B129:E129"/>
    <mergeCell ref="B130:E130"/>
    <mergeCell ref="B131:E131"/>
    <mergeCell ref="B132:E132"/>
    <mergeCell ref="B133:E133"/>
    <mergeCell ref="B134:E134"/>
    <mergeCell ref="B115:E115"/>
    <mergeCell ref="B116:E116"/>
    <mergeCell ref="B117:E117"/>
    <mergeCell ref="B118:E118"/>
    <mergeCell ref="B119:E119"/>
    <mergeCell ref="B120:E120"/>
    <mergeCell ref="B121:E121"/>
    <mergeCell ref="B122:E122"/>
    <mergeCell ref="B123:E123"/>
    <mergeCell ref="B124:E124"/>
    <mergeCell ref="B105:E105"/>
    <mergeCell ref="B106:E106"/>
    <mergeCell ref="B107:E107"/>
    <mergeCell ref="B108:E108"/>
    <mergeCell ref="B109:E109"/>
    <mergeCell ref="B110:E110"/>
    <mergeCell ref="B111:E111"/>
    <mergeCell ref="B112:E112"/>
    <mergeCell ref="B113:E113"/>
    <mergeCell ref="B114:E114"/>
    <mergeCell ref="B95:E95"/>
    <mergeCell ref="B96:E96"/>
    <mergeCell ref="B97:E97"/>
    <mergeCell ref="B98:E98"/>
    <mergeCell ref="B99:E99"/>
    <mergeCell ref="B100:E100"/>
    <mergeCell ref="B101:E101"/>
    <mergeCell ref="B102:E102"/>
    <mergeCell ref="B103:E103"/>
    <mergeCell ref="B104:E104"/>
    <mergeCell ref="F71:H71"/>
    <mergeCell ref="B71:E72"/>
    <mergeCell ref="B87:E88"/>
    <mergeCell ref="F87:H87"/>
    <mergeCell ref="B89:E89"/>
    <mergeCell ref="B84:E84"/>
    <mergeCell ref="B85:E85"/>
    <mergeCell ref="B79:E79"/>
    <mergeCell ref="B80:E80"/>
    <mergeCell ref="B81:E81"/>
    <mergeCell ref="B82:E82"/>
    <mergeCell ref="B83:E83"/>
    <mergeCell ref="B90:E90"/>
    <mergeCell ref="B91:E91"/>
    <mergeCell ref="B92:E92"/>
    <mergeCell ref="B93:E93"/>
    <mergeCell ref="B94:E94"/>
    <mergeCell ref="B21:E21"/>
    <mergeCell ref="B22:E22"/>
    <mergeCell ref="B76:E76"/>
    <mergeCell ref="B77:E77"/>
    <mergeCell ref="B78:E78"/>
    <mergeCell ref="B49:E49"/>
    <mergeCell ref="B55:E55"/>
    <mergeCell ref="B68:E68"/>
    <mergeCell ref="B75:E75"/>
  </mergeCells>
  <dataValidations count="2">
    <dataValidation type="list" allowBlank="1" showInputMessage="1" showErrorMessage="1" sqref="F7:F8">
      <formula1>YesNo</formula1>
    </dataValidation>
    <dataValidation type="list" showInputMessage="1" showErrorMessage="1" sqref="F40">
      <formula1>YesNo</formula1>
    </dataValidation>
  </dataValidations>
  <printOptions headings="1"/>
  <pageMargins left="0.59055118110236227" right="0.59055118110236227" top="0.98425196850393704" bottom="0.98425196850393704" header="0.51181102362204722" footer="0.51181102362204722"/>
  <pageSetup paperSize="9" scale="50" fitToHeight="3" pageOrder="overThenDown" orientation="landscape" r:id="rId1"/>
  <headerFooter alignWithMargins="0">
    <oddHeader>&amp;L&amp;"Segoe UI,Bold"&amp;14Basel Committee on Banking Supervision
Basel III monitoring template&amp;C&amp;"Segoe UI,Regular"&amp;14&amp;F
&amp;A&amp;R&amp;"Segoe UI,Bold"&amp;14Confidential when completed</oddHeader>
    <oddFooter>&amp;L&amp;"Segoe UI,Regular"&amp;14&amp;D  &amp;T&amp;R&amp;"Segoe UI,Regular"&amp;14Page &amp;P of &amp;N</oddFooter>
  </headerFooter>
  <rowBreaks count="2" manualBreakCount="2">
    <brk id="47" max="8" man="1"/>
    <brk id="165" min="1" max="8"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28</vt:i4>
      </vt:variant>
    </vt:vector>
  </HeadingPairs>
  <TitlesOfParts>
    <vt:vector size="32" baseType="lpstr">
      <vt:lpstr>Cover Sheet</vt:lpstr>
      <vt:lpstr>LR_Main</vt:lpstr>
      <vt:lpstr>LR_IA_On</vt:lpstr>
      <vt:lpstr>Parameters</vt:lpstr>
      <vt:lpstr>Parameters!Accounting</vt:lpstr>
      <vt:lpstr>Parameters!ApprovalStatus</vt:lpstr>
      <vt:lpstr>Parameters!BankType</vt:lpstr>
      <vt:lpstr>Parameters!BankTypeNumeric</vt:lpstr>
      <vt:lpstr>Parameters!Basel12</vt:lpstr>
      <vt:lpstr>Parameters!CCROTC</vt:lpstr>
      <vt:lpstr>Parameters!CCRSFT</vt:lpstr>
      <vt:lpstr>Parameters!CreditRisk</vt:lpstr>
      <vt:lpstr>Parameters!CreditRiskEquity</vt:lpstr>
      <vt:lpstr>Parameters!Group</vt:lpstr>
      <vt:lpstr>Parameters!LegalEntity</vt:lpstr>
      <vt:lpstr>Parameters!OpRisk</vt:lpstr>
      <vt:lpstr>Parameters!PartialUseIrbCalc</vt:lpstr>
      <vt:lpstr>'Cover Sheet'!Print_Area</vt:lpstr>
      <vt:lpstr>Parameters!Print_Area</vt:lpstr>
      <vt:lpstr>Parameters!Print_Titles</vt:lpstr>
      <vt:lpstr>Parameters!QNumeric100</vt:lpstr>
      <vt:lpstr>Parameters!QNumeric3</vt:lpstr>
      <vt:lpstr>Parameters!QNumeric5</vt:lpstr>
      <vt:lpstr>Parameters!QNumeric6</vt:lpstr>
      <vt:lpstr>Parameters!QNumericZ100</vt:lpstr>
      <vt:lpstr>Parameters!RegDesks</vt:lpstr>
      <vt:lpstr>Parameters!RiskClass</vt:lpstr>
      <vt:lpstr>Parameters!SecuritisationHierarchy</vt:lpstr>
      <vt:lpstr>Parameters!UnitT</vt:lpstr>
      <vt:lpstr>Parameters!UnitW</vt:lpstr>
      <vt:lpstr>Parameters!YesNo</vt:lpstr>
      <vt:lpstr>Parameters!YesNoNA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Wehrli, Gabriela</dc:creator>
  <cp:lastModifiedBy>ixnish</cp:lastModifiedBy>
  <cp:lastPrinted>2018-03-29T06:31:18Z</cp:lastPrinted>
  <dcterms:created xsi:type="dcterms:W3CDTF">2004-05-06T15:11:03Z</dcterms:created>
  <dcterms:modified xsi:type="dcterms:W3CDTF">2018-03-29T07:51:52Z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